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811" yWindow="405" windowWidth="19320" windowHeight="7740" activeTab="0"/>
  </bookViews>
  <sheets>
    <sheet name="Table G1" sheetId="1" r:id="rId1"/>
    <sheet name="Don't Use" sheetId="2" r:id="rId2"/>
  </sheets>
  <definedNames/>
  <calcPr fullCalcOnLoad="1"/>
</workbook>
</file>

<file path=xl/sharedStrings.xml><?xml version="1.0" encoding="utf-8"?>
<sst xmlns="http://schemas.openxmlformats.org/spreadsheetml/2006/main" count="690" uniqueCount="270">
  <si>
    <t>ARDF Number</t>
  </si>
  <si>
    <t>Latitude</t>
  </si>
  <si>
    <t>Longitude</t>
  </si>
  <si>
    <t>Occurrence Name</t>
  </si>
  <si>
    <t>Deposit model, occurrence type, status</t>
  </si>
  <si>
    <t>Major (Minor) Commmodities</t>
  </si>
  <si>
    <t>Ore and gangue minerals</t>
  </si>
  <si>
    <t xml:space="preserve">Comments </t>
  </si>
  <si>
    <t>FB126</t>
  </si>
  <si>
    <t>Cody Creek</t>
  </si>
  <si>
    <t>Placer Au occurrence, inactive</t>
  </si>
  <si>
    <t>Au</t>
  </si>
  <si>
    <t xml:space="preserve">Gold </t>
  </si>
  <si>
    <t>FB127</t>
  </si>
  <si>
    <t>Moose Creek; Big Moose Creek; Keys; Triple Xs</t>
  </si>
  <si>
    <t>Placer Au-PGE mine, inactive</t>
  </si>
  <si>
    <t>Au (Hg, Pt, Sn, W)</t>
  </si>
  <si>
    <t xml:space="preserve">Cassiterite, cinnabar, gold, platinum, scheelite </t>
  </si>
  <si>
    <t>FB128</t>
  </si>
  <si>
    <t>Little Moose Creek</t>
  </si>
  <si>
    <t>Placer Au mine, inactive</t>
  </si>
  <si>
    <t xml:space="preserve">Gold, scheelite </t>
  </si>
  <si>
    <t>FB129</t>
  </si>
  <si>
    <t>Rambler; Barlow; Koska</t>
  </si>
  <si>
    <t>Simple Sb deposit prospect, inactive</t>
  </si>
  <si>
    <r>
      <t>Au*</t>
    </r>
    <r>
      <rPr>
        <sz val="10"/>
        <rFont val="Arial"/>
        <family val="2"/>
      </rPr>
      <t xml:space="preserve">, Ag, As, Sb, </t>
    </r>
    <r>
      <rPr>
        <i/>
        <sz val="10"/>
        <rFont val="Arial"/>
        <family val="2"/>
      </rPr>
      <t>(Pb)*</t>
    </r>
  </si>
  <si>
    <r>
      <t>Arsenopyrite*</t>
    </r>
    <r>
      <rPr>
        <sz val="10"/>
        <rFont val="Arial"/>
        <family val="2"/>
      </rPr>
      <t>, galena, gold, stibnite in quartz veins</t>
    </r>
  </si>
  <si>
    <t>Mineralized float of quartz-arsenopyrite vein, quartz vein in altered granite, and hornfelsed carbonaceous material was found 1200 feet west of ARDF location</t>
  </si>
  <si>
    <t>05MBW363A</t>
  </si>
  <si>
    <t>FB130</t>
  </si>
  <si>
    <t>Unnamed (near Spruce Creek)</t>
  </si>
  <si>
    <t>Au (Ag, Pb, Sb)</t>
  </si>
  <si>
    <r>
      <t xml:space="preserve">Arsenopyrite, gold, jamesonite, scorodite </t>
    </r>
    <r>
      <rPr>
        <i/>
        <sz val="10"/>
        <rFont val="Arial"/>
        <family val="0"/>
      </rPr>
      <t>in quartz veins*</t>
    </r>
  </si>
  <si>
    <t>Several prospect pits in the headwaters area of Spruce Creek contain arsenopyrite and scorodite mineralized quartz veins, no locality was found at the ARDF location.</t>
  </si>
  <si>
    <t>05JEA49A</t>
  </si>
  <si>
    <t>FB131</t>
  </si>
  <si>
    <t>Moose Creek</t>
  </si>
  <si>
    <r>
      <t>Au</t>
    </r>
    <r>
      <rPr>
        <i/>
        <sz val="10"/>
        <rFont val="Arial"/>
        <family val="0"/>
      </rPr>
      <t>, Ag*, As*, Cu*</t>
    </r>
  </si>
  <si>
    <t>Arsenopyrite, pyrite in granodiorite*</t>
  </si>
  <si>
    <t>New coordinates are for a mineralized dike sample. Local placer miners report that gold is recoverable by processing quartz-tourmaline veins with a small crusher and gavity seperation.</t>
  </si>
  <si>
    <t>05MBW50A</t>
  </si>
  <si>
    <t>FB132</t>
  </si>
  <si>
    <t>Liberty Bell</t>
  </si>
  <si>
    <r>
      <t>Au skarn, polymetallic vein*</t>
    </r>
    <r>
      <rPr>
        <sz val="10"/>
        <rFont val="Arial"/>
        <family val="2"/>
      </rPr>
      <t xml:space="preserve"> mine, inactive</t>
    </r>
  </si>
  <si>
    <r>
      <t xml:space="preserve">Ag, Au, Bi, Cu, </t>
    </r>
    <r>
      <rPr>
        <i/>
        <sz val="10"/>
        <rFont val="Arial"/>
        <family val="0"/>
      </rPr>
      <t>As*</t>
    </r>
  </si>
  <si>
    <r>
      <t xml:space="preserve">Arsenopyrite, bismuthinite, bornite, chalcopyrite, covellite, enargite, galena, gold, kobellite, loellingite, malachite,  pyrrhotite, pyrite, sphalerite, tennantite, ullmannite </t>
    </r>
    <r>
      <rPr>
        <i/>
        <sz val="10"/>
        <rFont val="Arial"/>
        <family val="0"/>
      </rPr>
      <t>in actinolite and phlogopite skarn and quartz tourmaline veins (Freeman and others, 1987)*</t>
    </r>
  </si>
  <si>
    <t>05LF228A, 05LF230A</t>
  </si>
  <si>
    <t>FB133</t>
  </si>
  <si>
    <t>Eva Creek</t>
  </si>
  <si>
    <t>Au (W)</t>
  </si>
  <si>
    <t xml:space="preserve">Gold, scheelite, wolframite </t>
  </si>
  <si>
    <t>FB134</t>
  </si>
  <si>
    <t>Rex Creek</t>
  </si>
  <si>
    <t>Au (Cu, Sb)</t>
  </si>
  <si>
    <t xml:space="preserve">Chalcopyrite, gold, pyrite, stibnite </t>
  </si>
  <si>
    <t>FB135</t>
  </si>
  <si>
    <t>Unnamed (near California Creekl)</t>
  </si>
  <si>
    <t>Sb (W)</t>
  </si>
  <si>
    <t>Ferberite, stibnite, wolframite in quartz vein</t>
  </si>
  <si>
    <t>The occurrence described in the ARDF was not found</t>
  </si>
  <si>
    <t>FB136</t>
  </si>
  <si>
    <t>California; Danzinger</t>
  </si>
  <si>
    <t>Polymetallic vein mine, inactive</t>
  </si>
  <si>
    <r>
      <t xml:space="preserve">Au, </t>
    </r>
    <r>
      <rPr>
        <i/>
        <sz val="10"/>
        <rFont val="Arial"/>
        <family val="0"/>
      </rPr>
      <t>As*</t>
    </r>
    <r>
      <rPr>
        <sz val="10"/>
        <rFont val="Arial"/>
        <family val="0"/>
      </rPr>
      <t xml:space="preserve"> (Ag, Bi, Cu, Pb, Sb)</t>
    </r>
  </si>
  <si>
    <r>
      <t xml:space="preserve">Arsenopyrite, bismuthinite, chalcopyrite, galena, gold, jamesonite, pyrite, stibnite in </t>
    </r>
    <r>
      <rPr>
        <i/>
        <sz val="10"/>
        <rFont val="Arial"/>
        <family val="0"/>
      </rPr>
      <t>quartz (tourmaline) vein*</t>
    </r>
  </si>
  <si>
    <t>The occurrence described in the ARDF was not found, but several occurrences of shear zones with quartz (tourmaline) arsenopyrite (pyrite) veins were sampled in the immediate vicinity.</t>
  </si>
  <si>
    <t>05MBW292A, 05MBW296B, 05MBW298A, 05MBW303A, 05MBW407A</t>
  </si>
  <si>
    <t>FB137</t>
  </si>
  <si>
    <t>California Creek</t>
  </si>
  <si>
    <t>Au (Hg, Pt)</t>
  </si>
  <si>
    <t xml:space="preserve">Cinnabar, gold, platinum group metals </t>
  </si>
  <si>
    <t>FB138</t>
  </si>
  <si>
    <t>McAdam Creek</t>
  </si>
  <si>
    <t>FB139</t>
  </si>
  <si>
    <t>Unnamed (at head of Eagle Creek)</t>
  </si>
  <si>
    <t>Simple Sb deposit occurrence, inactive</t>
  </si>
  <si>
    <t>Sb (Ag, Au)</t>
  </si>
  <si>
    <t>Stibnite, galena, gold, (pyrite) in quartz</t>
  </si>
  <si>
    <t>FB140</t>
  </si>
  <si>
    <t>Daniels Creek</t>
  </si>
  <si>
    <t>FB141</t>
  </si>
  <si>
    <t>Totatlanika River</t>
  </si>
  <si>
    <t>Placer Au mines, undetermined</t>
  </si>
  <si>
    <t>FB142</t>
  </si>
  <si>
    <t>Unnamed (head of Fourth of July Creek)</t>
  </si>
  <si>
    <t>Polymetallic vein</t>
  </si>
  <si>
    <r>
      <t>Ag*</t>
    </r>
    <r>
      <rPr>
        <sz val="10"/>
        <rFont val="Arial"/>
        <family val="2"/>
      </rPr>
      <t xml:space="preserve">, Sb, </t>
    </r>
    <r>
      <rPr>
        <i/>
        <sz val="10"/>
        <rFont val="Arial"/>
        <family val="2"/>
      </rPr>
      <t>Au, Pb*</t>
    </r>
  </si>
  <si>
    <r>
      <t>Stibnite, cerusite, stibiconite in quartz veins</t>
    </r>
    <r>
      <rPr>
        <sz val="10"/>
        <rFont val="Arial"/>
        <family val="2"/>
      </rPr>
      <t>*</t>
    </r>
  </si>
  <si>
    <t>Scattered veins in multiple locations on ridges north and west of the headwaters Fourth of July Creek.</t>
  </si>
  <si>
    <t>05MBW169A, 05MBW174A, 05MBW224A</t>
  </si>
  <si>
    <t>FB143</t>
  </si>
  <si>
    <t>Fourth of July Creek; July Creek</t>
  </si>
  <si>
    <t xml:space="preserve">Gold, jamesonite </t>
  </si>
  <si>
    <t>FB144</t>
  </si>
  <si>
    <t>Homestake Creek</t>
  </si>
  <si>
    <t>new*</t>
  </si>
  <si>
    <t>Unnamed (head of Daniels Creek)*</t>
  </si>
  <si>
    <t>Polymetallic vein prospect, inactive</t>
  </si>
  <si>
    <t>Au, Ag (As, Bi, Pb, Sb)</t>
  </si>
  <si>
    <t>Arsenopyrite, pyrite, stibnite in quartz-tourmaline veins</t>
  </si>
  <si>
    <t>Veins widespread in Paleozoic metasedimentary rocks associated with Cretaceous granite dikes on the ridges around headwaters of Daniels Creek. Several trenches and hand-dug pits are the result of exploration work by Cominco, Inc. and NERCO in late 1980's (L.K. Freeman, personal communication, 2006)</t>
  </si>
  <si>
    <t>Unnamed, (near mouth of Buzzard Creek)*</t>
  </si>
  <si>
    <t>Simple Sb deposit occurrence, inactive*</t>
  </si>
  <si>
    <t>Sb*</t>
  </si>
  <si>
    <t>Stibnite in quartz vein*</t>
  </si>
  <si>
    <t xml:space="preserve">Vein in cliff on east side of Totalanika River just above flood plain. </t>
  </si>
  <si>
    <t>05LF141B</t>
  </si>
  <si>
    <t>finished</t>
  </si>
  <si>
    <t>ARDF ID</t>
  </si>
  <si>
    <t>ARDFNumber</t>
  </si>
  <si>
    <t>Samples with trace metal analyses (Athey, and others, 2005)</t>
  </si>
  <si>
    <t>district</t>
  </si>
  <si>
    <t>commoditie</t>
  </si>
  <si>
    <t>quad250</t>
  </si>
  <si>
    <t>quad63360</t>
  </si>
  <si>
    <t>commodit_1</t>
  </si>
  <si>
    <t>oreMineral</t>
  </si>
  <si>
    <t>gangueMine</t>
  </si>
  <si>
    <t>siteType</t>
  </si>
  <si>
    <t>siteStatus</t>
  </si>
  <si>
    <t>production</t>
  </si>
  <si>
    <t>depositMod</t>
  </si>
  <si>
    <t>references_</t>
  </si>
  <si>
    <t>reporters</t>
  </si>
  <si>
    <t>lastReport</t>
  </si>
  <si>
    <t>MRDSNumber</t>
  </si>
  <si>
    <t>age</t>
  </si>
  <si>
    <t>reporterAf</t>
  </si>
  <si>
    <t>depositM_1</t>
  </si>
  <si>
    <t>alteration</t>
  </si>
  <si>
    <t>producti_1</t>
  </si>
  <si>
    <t>reserves</t>
  </si>
  <si>
    <t>primaryRef</t>
  </si>
  <si>
    <t>Bonnifield</t>
  </si>
  <si>
    <t>FB</t>
  </si>
  <si>
    <t>A-4, A-5</t>
  </si>
  <si>
    <t xml:space="preserve"> </t>
  </si>
  <si>
    <t>Gold</t>
  </si>
  <si>
    <t>Occurrence</t>
  </si>
  <si>
    <t>Inactive</t>
  </si>
  <si>
    <t>None</t>
  </si>
  <si>
    <t>Placer Au (Cox and Singer, 1986; model 39a)</t>
  </si>
  <si>
    <t>Maddren, 1918; Wahrhaftig, 1970 (GQ-810); Cobb, 1976 (OFR 76-662).</t>
  </si>
  <si>
    <t>J.R. Guidetti Schaefer and C.J. Freeman (Avalon Development Corporation)</t>
  </si>
  <si>
    <t>A015358</t>
  </si>
  <si>
    <t xml:space="preserve">   Quaternary placer.</t>
  </si>
  <si>
    <t>Avalon Development Corporation</t>
  </si>
  <si>
    <t>39a</t>
  </si>
  <si>
    <t>Maddren, 1918</t>
  </si>
  <si>
    <t>A-4</t>
  </si>
  <si>
    <t>Hg, Pt, Sn, W</t>
  </si>
  <si>
    <t>Cassiterite, cinnabar, gold, platinum, scheelite</t>
  </si>
  <si>
    <t>Mine</t>
  </si>
  <si>
    <t>Yes; small</t>
  </si>
  <si>
    <t>Placer Au-PGE (Cox and Singer, 1986; model 39a)</t>
  </si>
  <si>
    <t>Capps, 1911; Capps, 1912; Brooks, 1912; Maddren, 1918; Overbeck, 1918; Martin, 1920; Brooks, 1922; Brooks, 1923; Capps, 1924; Wimmler, 1925 (ATDM MR 195-8); Smith, 1930 (B 813-A); Smith, 1932; Smith, 1933 (B 836-A); Smith, 1933 (B 844-A); Smith, 1934 (B</t>
  </si>
  <si>
    <t>A015342; M045369</t>
  </si>
  <si>
    <t xml:space="preserve">   The first production was reported in 1909, when 100 ounces of gold was recovered from a gravel bench (Capps, 1912, p.44).  From 1909 to 1916, the total output from the basin, including Little Moose Creek, was about $30,000 (about 1,451 ounces of gold</t>
  </si>
  <si>
    <t>Cobb, 1976 (OFR 76-662)</t>
  </si>
  <si>
    <t>x</t>
  </si>
  <si>
    <t>Gold, scheelite</t>
  </si>
  <si>
    <t>Maddren, 1918; Smith, 1939 (B 910-A); Joesting, 1943 (ATDM Pamph. 2); Thorne and others, 1948; Glover, 1950; Wahrhaftig, 1970 (GQ-810); Cobb, 1972 (MF 410); Cobb, 1973 (B 1374); Cobb, 1975 (C 722); Cobb, 1976 (OFR 76-662).</t>
  </si>
  <si>
    <t>A015343; D002629</t>
  </si>
  <si>
    <t>Sb</t>
  </si>
  <si>
    <t>Ag, Pb, Sb</t>
  </si>
  <si>
    <t>Galena, gold, stibnite</t>
  </si>
  <si>
    <t>Prospect</t>
  </si>
  <si>
    <t>Undetermined</t>
  </si>
  <si>
    <t>Simple Sb deposit (Cox and Singer, 1986; model 27d)</t>
  </si>
  <si>
    <t>Maddren, 1918; Overbeck, 1918; Joesting, 1942 (ATDM Pamph. 1); Joesting, 1942 (ATDM MR 194-11); Berg and Cobb, 1967; Cobb, 1972 (MF 410); Cobb, 1976 (OFR 76-662).</t>
  </si>
  <si>
    <t>A015310</t>
  </si>
  <si>
    <t>27d</t>
  </si>
  <si>
    <t xml:space="preserve">   The schist is highly oxidized, and the stibnite is weathered light-yellow.</t>
  </si>
  <si>
    <t xml:space="preserve">   About two tons of high-grade stibnite was mined and sacked during prospecting, but there is no mention of any ore having been shipped (Joesting, 1942 [ATDM Pamph. 1, p. 12]).</t>
  </si>
  <si>
    <t>Joesting, 1942 (ATDM Pamph. 1)</t>
  </si>
  <si>
    <t>Arsenopyrite, gold, jamesonite, scorodite</t>
  </si>
  <si>
    <t>Gold- and antimony-bearing veins in quartz-orthoclase-sericite schist.</t>
  </si>
  <si>
    <t>Joesting, 1943 (ATDM Pamph. 2); Berg and Cobb, 1967; Wahrhaftig, 1970 (GQ-810); Cobb, 1972 (MF 410); Cobb, 1976 (OFR 76-662).</t>
  </si>
  <si>
    <t>A015311</t>
  </si>
  <si>
    <t>Joesting, 1943 (ATDM Pamph. 2)</t>
  </si>
  <si>
    <t>Gold-bearing quartz porphyry intrusive</t>
  </si>
  <si>
    <t>Overbeck, 1918; Cobb, 1976 (OFR 76-662).</t>
  </si>
  <si>
    <t>A015312</t>
  </si>
  <si>
    <t>This record</t>
  </si>
  <si>
    <t>Of the described in the ARDF only selected mineralized areas in the Northwest Copper zone were sampled for trace metal geochemistry.</t>
  </si>
  <si>
    <t>Ag, Au, Bi, Cu</t>
  </si>
  <si>
    <t>Arsenopyrite, bismuthinite, bornite, chalcopyrite, covellite, enargite, galena, gold, kobellite, loellingite, malachite,  pyrrhotite, pyrite, sphalerite, tennantite, ullmannite</t>
  </si>
  <si>
    <t>Many investigators of the property have suggested various types of syngenetic massive sulfide models. Others favor an epigenetic origin, for instance, Yesilyurt (1996, p. 1282), who has done the most thorough modern work on the deposit.</t>
  </si>
  <si>
    <t>Overbeck, 1918; Brooks, 1919; Brooks, 1921; Brooks and Capps, 1924; Capps, 1924; Brooks, 1925; Smith, 1926; Moffit, 1933; Smith, 1933 (B 844-A); Smith, 1934 (B 857-A); Smith, 1934 (B 864-A); Smith, 1936; Smith, 1937; Smith, 1938; Wedow and others, 1952;</t>
  </si>
  <si>
    <t>A015313</t>
  </si>
  <si>
    <t xml:space="preserve">   The age of mineralization has been a source of controversy; the suggestions range from Mesozoic to late Tertiary (Yesilyurt, 1996, p. 1282).  Yesilyurt (1996) gives the age of hydrothermal alteration associated with the ore as about 92 Ma, on the bas</t>
  </si>
  <si>
    <t xml:space="preserve">   Six types of hydrothermal alteration have been differentiated (Yesilyurt, 1996).  Carbonate-quartz alteration occurs in a peripheral zone of the metasomatic minerlization at the mine.  An actinolite-pyrrhotite assemblage occurs adjacent to the gold m</t>
  </si>
  <si>
    <t xml:space="preserve">   Mining in 1932 and 1933 produced a total of 8,400 ounces of gold from 17,500 tons of ore (Smith, 1937; Toupe and others, 1986).</t>
  </si>
  <si>
    <t xml:space="preserve">   In 1933, the reserves were estimated at 37,000 tons of ore that had an average assay of $22 in gold per ton (1.06 ounces of gold per ton) (Moffit, 1933).  More recent drilling on the Northwest Copper Zone, approximately 2,000 feet from the Mine Zone,</t>
  </si>
  <si>
    <t>Yesilyurt, 1996</t>
  </si>
  <si>
    <t>W</t>
  </si>
  <si>
    <t>Gold, scheelite, wolframite</t>
  </si>
  <si>
    <t>Maddren, 1918; Brooks, 1922; Brooks, 1923; Smith, 1934 (B 864-A); Smith, 1936; Smith, 1937; Smith, 1938; Smith, 1939 (B 910-A); Smith, 1939 (B 917-A); Joesting, 1942 (ATDM Pamph. 1); Smith, 1942; Joesting, 1943 (ATDM Pamph. 2); Thorne and others, 1948;</t>
  </si>
  <si>
    <t>A015345; D002632</t>
  </si>
  <si>
    <t xml:space="preserve">   Information on placer production is not available.</t>
  </si>
  <si>
    <t>Cu, Sb</t>
  </si>
  <si>
    <t>Chalcopyrite, gold, pyrite, stibnite</t>
  </si>
  <si>
    <t>Capps, 1911; Capps, 1912; Maddren, 1918; Wimmler, 1925 (ATDM MR 195-8); Smith, 1939 (B 917-A); Smith, 1941; Joesting, 1942 (ATDM Pamph. 1); Glover, 1950; Berg and Cobb, 1967; Wahrhaftig, 1970 (GQ-810); Cobb, 1972 (MF 410); Cobb, 1976 (OFR 76-662).</t>
  </si>
  <si>
    <t>A015344</t>
  </si>
  <si>
    <t xml:space="preserve">   Total production through 1916 was worth about $5,000, or less than 250 ounces (Maddren, 1918, p. 380-383;  Cobb, 1976 [OFR 76-662, p. 119]).</t>
  </si>
  <si>
    <t>Ferberite, stibnite, wolframite</t>
  </si>
  <si>
    <t>Joesting, 1942 (ATDM Pamph. 1); Berg and Cobb, 1967; Wahrhaftig, 1970 (GQ-810); Cobb, 1972 (MF 410); Cobb, 1976 (OFR 76-662).</t>
  </si>
  <si>
    <t>A015314</t>
  </si>
  <si>
    <t>The described occurrence was not found, but several occurrences of shear zones with quartz (tourmaline) arsenopyrite (pyrite) veins were sampled in the area.</t>
  </si>
  <si>
    <t>Ag, Bi, Cu, Pb, Sb</t>
  </si>
  <si>
    <t>Arsenopyrite, bismuthinite, chalcopyrite, galena, gold, jamesonite, pyrite, stibnite</t>
  </si>
  <si>
    <t>Polymetallic vein (Cox and Singer, 1986; model 22c)</t>
  </si>
  <si>
    <t>Smith, 1936; Smith, 1937; Joesting, 1943 (ATDM Pamph. 2); Wedow and others, 1952; White and others, 1952; Berg and Cobb, 1967; Cobb, 1972 (MF 410); Cobb, 1976 (OFR 76-662).</t>
  </si>
  <si>
    <t>A015315</t>
  </si>
  <si>
    <t>22c</t>
  </si>
  <si>
    <t xml:space="preserve">   A few carloads of ore were said to have been produced (Wedow and others, 1952).</t>
  </si>
  <si>
    <t>Hg, Pt</t>
  </si>
  <si>
    <t>Cinnabar, gold, platinum group metals</t>
  </si>
  <si>
    <t>Capps, 1911; Capps, 1912; Maddren, 1918; Joesting, 1942 (ATDM Pamph. 1); Malone, 1962; Malone, 1965; Cobb, 1972 (MF 410); Cobb, 1973 (B 1374); Cobb, 1976 (OFR 76-662); Bundtzen and others, 1990.</t>
  </si>
  <si>
    <t>A015346; M045365</t>
  </si>
  <si>
    <t xml:space="preserve">   Prior to 1918, prospecting for placer gold was carried on throughout the 20-mile-long length of California Creek (Maddren, 1918, p. 380).   Mining in 1910 was 5 miles above Rex Creek, where gravels are 6 feet deep (Capps, 1912, p. 44).  Mining has al</t>
  </si>
  <si>
    <t>Moffit, 1933; Smith, 1933 (B 836-A); Wahrhaftig, 1970 (GQ-810); Cobb, 1972 (MF 410); Cobb, 1976 (OFR 76-662).</t>
  </si>
  <si>
    <t>A015347</t>
  </si>
  <si>
    <t xml:space="preserve">   No information on production is available.</t>
  </si>
  <si>
    <t>The described occurrence was not found</t>
  </si>
  <si>
    <t>Ag, Au</t>
  </si>
  <si>
    <t>Stibnite</t>
  </si>
  <si>
    <t>Brooks, 1916 (B 642-A); Joesting, 1942 (ATDM MR 194-11); Joesting, 1943 (ATDM Pamph. 2); Hill and Associates, 1965; Berg and Cobb, 1967; Wahrhaftig, 1970 (GQ 810); Cobb, 1972 (MF 410); Cobb, 1976 (OFR 76-662).</t>
  </si>
  <si>
    <t>Joesting, 1942 (ATDM MR 194-11)</t>
  </si>
  <si>
    <t>Au ( )</t>
  </si>
  <si>
    <t xml:space="preserve"> in </t>
  </si>
  <si>
    <t>Maddren, 1918; Martin, 1920; Brooks, 1922; Brooks, 1923; Wimmler, 1925 (ATDM MR 195-8); Smith, 1930 (B 813); Smith, 1932; Glover, 1950; Wahrhaftig, 1970 (GQ-810); Cobb, 1972 (MF 410); Cobb, 1976 (OFR 76-662).</t>
  </si>
  <si>
    <t>A015349</t>
  </si>
  <si>
    <t xml:space="preserve">   There is no information available on production.</t>
  </si>
  <si>
    <t>A-3, A-4</t>
  </si>
  <si>
    <t>Mines</t>
  </si>
  <si>
    <t>Yes; medium</t>
  </si>
  <si>
    <t>Prindle, 1907; Brooks, 1911 (P 70); Capps, 1911; Capps, 1912; Maddren, 1918; Brooks and Capps, 1924; Capps, 1924; Moffit, 1933; Smith, 1939 (B 917-A); Smith, 1941; Smith, 1942; Glover, 1950; Wahrhaftig, 1970 (GQ-810); Cobb, 1976 (OFR 76-662); Bundtzen a</t>
  </si>
  <si>
    <t xml:space="preserve">   There is no record of the amount of production from mining that took place intermittently from 1905 to 1940 or from the recent activity in the 1980's and 1990's.</t>
  </si>
  <si>
    <t>Joesting, 1942 (ATDM MR 194-11); Wahrhaftig, 1970 (GQ 810).</t>
  </si>
  <si>
    <t>Gold, jamesonite</t>
  </si>
  <si>
    <t>Maddren, 1918; Overbeck, 1918; Joesting, 1943 (ATDM Pamph. 2); Cobb, 1972 (MF 410); Cobb, 1976 (OFR 76-662).</t>
  </si>
  <si>
    <t>A015350</t>
  </si>
  <si>
    <t xml:space="preserve">   Gold woth $10,000 was mined by pick and shovel in the summers of 1910 and 1911.  The largest nugget mined was worth about $25 (about 1.2 ounces) (Maddren, 1918, p. 394).</t>
  </si>
  <si>
    <t>Prindle, 1907; Brooks, 1911 (P 70); Capps, 1911; Capps, 1912; Maddren, 1918; Smith, 1937; Smith, 1938; Smith, 1941; Glover, 1950; Wahrhaftig, 1970 (GQ-810); Cobb, 1972 (MF 410); Cobb, 1976 (OFR 76-662).</t>
  </si>
  <si>
    <t>A015351</t>
  </si>
  <si>
    <t xml:space="preserve">   About 3,870 ounces of gold was produced from 1905 to 1909 (Maddren, 1918).  There is no information available of the amount of production in subsequent years.</t>
  </si>
  <si>
    <t>05JEA121B 05LF61B, 05LF75B, 05LF75C, 05LF75E, 05LF77A, 05LF78A, 05LF79B, 05MBW174A</t>
  </si>
  <si>
    <t>Major (Minor) Commodities</t>
  </si>
  <si>
    <t>New coordinates are for a mineralized dike sample. Local placer miners report that gold is recoverable by processing quartz-tourmaline veins with a small crusher and gravity separation.</t>
  </si>
  <si>
    <t>Unnamed (near California Creek)</t>
  </si>
  <si>
    <t xml:space="preserve">Vein in cliff on east side of Totatlanika River just above flood plain. </t>
  </si>
  <si>
    <t>2005MBW363A</t>
  </si>
  <si>
    <t>2005JEA49A</t>
  </si>
  <si>
    <t>2005MBW50A</t>
  </si>
  <si>
    <t>2005LF228A, 2005LF230A</t>
  </si>
  <si>
    <t>2005MBW292A, 2005MBW296B, 2005MBW298A, 2005MBW303A, 2005MBW407A</t>
  </si>
  <si>
    <t>2005MBW169A, 2005MBW174A, 2005MBW224A</t>
  </si>
  <si>
    <t>2005JEA121B 2005LF61B, 2005LF75B, 2005LF75C, 2005LF75E, 2005LF77A, 2005LF78A, 2005LF79B</t>
  </si>
  <si>
    <t>2005LF141B</t>
  </si>
  <si>
    <t>UTM Easting</t>
  </si>
  <si>
    <t>UTM Northing</t>
  </si>
  <si>
    <t>Of the described occurrences in the ARDF only selected mineralized areas in the Northwest Copper zone were sampled for trace-metal geochemistry.</t>
  </si>
  <si>
    <t>Table G1. Mineral occurrence summaries from the southern half of the Fairbanks A-4 Quadrangle. Occurrence descriptions abstracted from Freeman and Schaefer (2001) and modified from work completed for this report and other sources as cited. Information that has been modified and additional information is displayed as italics and noted with an asterisk. Location coordinates in regular print are from the ARDF and locations in italics were collected using a hand-held GPS unit (no differential correction was applied). Coordinates are presented in latitude and longitude (based on the NAD27 Alaska datum) and in UTM coordinates (based on the Clark 1866 spheroid, NAD27 datum, UTM zone 6 projection).</t>
  </si>
  <si>
    <t>Mineralized Samples (Athey and others, 2005)</t>
  </si>
  <si>
    <t>Mineralized float of quartz-arsenopyrite vein, quartz vein in altered granite, and hornfelsed carbonaceous material was found 1,200 feet west of ARDF location</t>
  </si>
  <si>
    <t>Several prospect pits in the headwaters area of Spruce Creek contain arsenopyrite and scorodite mineralized quartz veins; no locality was found at the ARDF location.</t>
  </si>
  <si>
    <t>Scattered veins in multiple locations on ridges north and west of the headwaters of Fourth of July Creek.</t>
  </si>
  <si>
    <t>Veins widespread in Paleozoic metasedimentary rocks associated with Cretaceous granite dikes on the ridges around headwaters of Daniels Creek. Several trenches and hand-dug pits are the result of exploration work by Cominco, Inc. and NERCO in late 1980s (L.K. Freeman, written communication, 2006)</t>
  </si>
  <si>
    <t>Table G1: Mineral occurrence summaries from the southern half of the Fairbanks A-4 Quadrangle. Occurrence descriptions abstracted from Freeman and Schaefer (2001) and modified from work completed for this report and other sources as cited. Information that has been modified and additional information is displayed as italics and noted with an asterisk.</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</si>
</sst>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s>
  <fonts count="3">
    <font>
      <sz val="10"/>
      <name val="Arial"/>
      <family val="0"/>
    </font>
    <font>
      <i/>
      <sz val="10"/>
      <name val="Arial"/>
      <family val="2"/>
    </font>
    <font>
      <sz val="8"/>
      <name val="Arial"/>
      <family val="0"/>
    </font>
  </fonts>
  <fills count="3">
    <fill>
      <patternFill/>
    </fill>
    <fill>
      <patternFill patternType="gray125"/>
    </fill>
    <fill>
      <patternFill patternType="solid">
        <fgColor indexed="13"/>
        <bgColor indexed="64"/>
      </patternFill>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Fill="1" applyAlignment="1">
      <alignment wrapText="1"/>
    </xf>
    <xf numFmtId="0" fontId="1" fillId="0" borderId="0" xfId="0" applyFont="1" applyFill="1" applyAlignment="1">
      <alignment wrapText="1"/>
    </xf>
    <xf numFmtId="1" fontId="1" fillId="0" borderId="0" xfId="0" applyNumberFormat="1" applyFont="1" applyFill="1" applyAlignment="1">
      <alignment wrapText="1"/>
    </xf>
    <xf numFmtId="0" fontId="0" fillId="0" borderId="0" xfId="0" applyFill="1" applyAlignment="1">
      <alignment/>
    </xf>
    <xf numFmtId="168" fontId="1" fillId="0" borderId="0" xfId="0" applyNumberFormat="1" applyFont="1" applyFill="1" applyAlignment="1">
      <alignment/>
    </xf>
    <xf numFmtId="0" fontId="1" fillId="0" borderId="0" xfId="0" applyFont="1" applyFill="1" applyAlignment="1">
      <alignment/>
    </xf>
    <xf numFmtId="0" fontId="0" fillId="0" borderId="1" xfId="0" applyFill="1" applyBorder="1" applyAlignment="1">
      <alignment wrapText="1"/>
    </xf>
    <xf numFmtId="0" fontId="0" fillId="0" borderId="0" xfId="0" applyNumberFormat="1" applyAlignment="1">
      <alignment horizontal="right"/>
    </xf>
    <xf numFmtId="0" fontId="0" fillId="0" borderId="0" xfId="0" applyFill="1" applyAlignment="1">
      <alignment vertical="top" wrapText="1"/>
    </xf>
    <xf numFmtId="168" fontId="0" fillId="0" borderId="0" xfId="0" applyNumberFormat="1" applyFill="1" applyAlignment="1">
      <alignment horizontal="left" vertical="top"/>
    </xf>
    <xf numFmtId="0" fontId="0" fillId="0" borderId="0" xfId="0" applyNumberFormat="1" applyFill="1" applyAlignment="1">
      <alignment horizontal="center" vertical="top"/>
    </xf>
    <xf numFmtId="1" fontId="0" fillId="0" borderId="0" xfId="0" applyNumberFormat="1" applyFill="1" applyAlignment="1">
      <alignment vertical="top" wrapText="1"/>
    </xf>
    <xf numFmtId="1" fontId="1" fillId="0" borderId="0" xfId="0" applyNumberFormat="1" applyFont="1" applyFill="1" applyAlignment="1">
      <alignment vertical="top" wrapText="1"/>
    </xf>
    <xf numFmtId="0" fontId="0" fillId="0" borderId="0" xfId="0" applyAlignment="1">
      <alignment vertical="top"/>
    </xf>
    <xf numFmtId="168" fontId="1" fillId="0" borderId="0" xfId="0" applyNumberFormat="1" applyFont="1" applyFill="1" applyAlignment="1">
      <alignment horizontal="left" vertical="top"/>
    </xf>
    <xf numFmtId="0" fontId="1" fillId="0" borderId="0" xfId="0" applyNumberFormat="1" applyFont="1" applyFill="1" applyAlignment="1">
      <alignment horizontal="center" vertical="top"/>
    </xf>
    <xf numFmtId="0" fontId="1" fillId="0" borderId="0" xfId="0" applyFont="1" applyFill="1" applyAlignment="1">
      <alignment vertical="top" wrapText="1"/>
    </xf>
    <xf numFmtId="0" fontId="0" fillId="2" borderId="0" xfId="0" applyFill="1" applyAlignment="1">
      <alignment/>
    </xf>
    <xf numFmtId="0" fontId="1" fillId="2" borderId="0" xfId="0" applyFont="1" applyFill="1" applyAlignment="1">
      <alignment/>
    </xf>
    <xf numFmtId="0" fontId="0" fillId="2" borderId="0" xfId="0" applyFill="1" applyAlignment="1">
      <alignment vertical="top"/>
    </xf>
    <xf numFmtId="0" fontId="0" fillId="0" borderId="0" xfId="0" applyFill="1" applyAlignment="1">
      <alignment vertical="top"/>
    </xf>
    <xf numFmtId="168" fontId="0" fillId="0" borderId="0" xfId="0" applyNumberFormat="1" applyFill="1" applyAlignment="1">
      <alignment vertical="top"/>
    </xf>
    <xf numFmtId="168" fontId="1" fillId="0" borderId="0" xfId="0" applyNumberFormat="1" applyFont="1" applyFill="1" applyAlignment="1">
      <alignment vertical="top"/>
    </xf>
    <xf numFmtId="0" fontId="0" fillId="0" borderId="0" xfId="0" applyFill="1" applyAlignment="1">
      <alignment horizontal="left" vertical="top" wrapText="1"/>
    </xf>
    <xf numFmtId="0" fontId="0" fillId="0" borderId="2" xfId="0" applyFill="1" applyBorder="1" applyAlignment="1">
      <alignment wrapText="1"/>
    </xf>
    <xf numFmtId="0" fontId="0" fillId="0" borderId="2" xfId="0" applyFill="1" applyBorder="1" applyAlignment="1">
      <alignment horizontal="center"/>
    </xf>
    <xf numFmtId="0" fontId="0" fillId="0" borderId="2" xfId="0" applyNumberFormat="1" applyFill="1" applyBorder="1" applyAlignment="1">
      <alignment horizontal="center" wrapText="1"/>
    </xf>
    <xf numFmtId="0" fontId="0" fillId="0" borderId="2" xfId="0" applyFont="1" applyFill="1" applyBorder="1" applyAlignment="1">
      <alignment wrapText="1"/>
    </xf>
    <xf numFmtId="0" fontId="0" fillId="0" borderId="1" xfId="0" applyFill="1" applyBorder="1" applyAlignment="1">
      <alignment horizontal="left" vertical="top" wrapText="1"/>
    </xf>
    <xf numFmtId="0" fontId="0" fillId="0" borderId="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workbookViewId="0" topLeftCell="A10">
      <selection activeCell="E13" sqref="E13"/>
    </sheetView>
  </sheetViews>
  <sheetFormatPr defaultColWidth="9.140625" defaultRowHeight="12.75"/>
  <cols>
    <col min="1" max="1" width="7.57421875" style="1" bestFit="1" customWidth="1"/>
    <col min="2" max="2" width="9.28125" style="2" bestFit="1" customWidth="1"/>
    <col min="3" max="3" width="9.57421875" style="2" customWidth="1"/>
    <col min="4" max="5" width="9.421875" style="10" customWidth="1"/>
    <col min="6" max="6" width="17.57421875" style="1" customWidth="1"/>
    <col min="7" max="7" width="26.57421875" style="1" customWidth="1"/>
    <col min="8" max="8" width="24.7109375" style="1" customWidth="1"/>
    <col min="9" max="9" width="34.140625" style="1" customWidth="1"/>
    <col min="10" max="10" width="34.28125" style="1" customWidth="1"/>
    <col min="11" max="11" width="15.28125" style="1" customWidth="1"/>
  </cols>
  <sheetData>
    <row r="1" spans="1:11" s="32" customFormat="1" ht="78" customHeight="1">
      <c r="A1" s="31" t="s">
        <v>263</v>
      </c>
      <c r="B1" s="31"/>
      <c r="C1" s="31"/>
      <c r="D1" s="31"/>
      <c r="E1" s="31"/>
      <c r="F1" s="31"/>
      <c r="G1" s="31"/>
      <c r="H1" s="31"/>
      <c r="I1" s="9"/>
      <c r="J1" s="9"/>
      <c r="K1" s="9"/>
    </row>
    <row r="2" spans="1:11" ht="41.25" customHeight="1">
      <c r="A2" s="27" t="s">
        <v>0</v>
      </c>
      <c r="B2" s="28" t="s">
        <v>1</v>
      </c>
      <c r="C2" s="28" t="s">
        <v>2</v>
      </c>
      <c r="D2" s="29" t="s">
        <v>260</v>
      </c>
      <c r="E2" s="29" t="s">
        <v>261</v>
      </c>
      <c r="F2" s="27" t="s">
        <v>3</v>
      </c>
      <c r="G2" s="27" t="s">
        <v>4</v>
      </c>
      <c r="H2" s="27" t="s">
        <v>248</v>
      </c>
      <c r="I2" s="27" t="s">
        <v>6</v>
      </c>
      <c r="J2" s="30" t="s">
        <v>7</v>
      </c>
      <c r="K2" s="27" t="s">
        <v>264</v>
      </c>
    </row>
    <row r="3" spans="1:11" s="16" customFormat="1" ht="25.5">
      <c r="A3" s="11" t="s">
        <v>8</v>
      </c>
      <c r="B3" s="12">
        <v>64.05</v>
      </c>
      <c r="C3" s="12">
        <v>-149</v>
      </c>
      <c r="D3" s="13">
        <v>402359</v>
      </c>
      <c r="E3" s="13">
        <v>7103922</v>
      </c>
      <c r="F3" s="11" t="s">
        <v>9</v>
      </c>
      <c r="G3" s="14" t="s">
        <v>10</v>
      </c>
      <c r="H3" s="14" t="s">
        <v>11</v>
      </c>
      <c r="I3" s="14" t="s">
        <v>12</v>
      </c>
      <c r="J3" s="15"/>
      <c r="K3" s="14"/>
    </row>
    <row r="4" spans="1:11" s="16" customFormat="1" ht="38.25" customHeight="1">
      <c r="A4" s="11" t="s">
        <v>13</v>
      </c>
      <c r="B4" s="12">
        <v>64.03</v>
      </c>
      <c r="C4" s="12">
        <v>-148.97</v>
      </c>
      <c r="D4" s="13">
        <v>403754</v>
      </c>
      <c r="E4" s="13">
        <v>7101649</v>
      </c>
      <c r="F4" s="11" t="s">
        <v>14</v>
      </c>
      <c r="G4" s="14" t="s">
        <v>15</v>
      </c>
      <c r="H4" s="14" t="s">
        <v>16</v>
      </c>
      <c r="I4" s="14" t="s">
        <v>17</v>
      </c>
      <c r="J4" s="15"/>
      <c r="K4" s="14"/>
    </row>
    <row r="5" spans="1:11" s="16" customFormat="1" ht="12.75">
      <c r="A5" s="11" t="s">
        <v>18</v>
      </c>
      <c r="B5" s="12">
        <v>64.03</v>
      </c>
      <c r="C5" s="12">
        <v>-148.95</v>
      </c>
      <c r="D5" s="13">
        <v>404731</v>
      </c>
      <c r="E5" s="13">
        <v>7101619</v>
      </c>
      <c r="F5" s="11" t="s">
        <v>19</v>
      </c>
      <c r="G5" s="14" t="s">
        <v>20</v>
      </c>
      <c r="H5" s="14" t="s">
        <v>11</v>
      </c>
      <c r="I5" s="14" t="s">
        <v>21</v>
      </c>
      <c r="J5" s="15"/>
      <c r="K5" s="14"/>
    </row>
    <row r="6" spans="1:11" s="16" customFormat="1" ht="63.75">
      <c r="A6" s="11" t="s">
        <v>22</v>
      </c>
      <c r="B6" s="12">
        <v>64.05</v>
      </c>
      <c r="C6" s="12">
        <v>-148.94</v>
      </c>
      <c r="D6" s="13">
        <v>405287</v>
      </c>
      <c r="E6" s="13">
        <v>7103832</v>
      </c>
      <c r="F6" s="11" t="s">
        <v>23</v>
      </c>
      <c r="G6" s="14" t="s">
        <v>24</v>
      </c>
      <c r="H6" s="15" t="s">
        <v>25</v>
      </c>
      <c r="I6" s="15" t="s">
        <v>26</v>
      </c>
      <c r="J6" s="15" t="s">
        <v>265</v>
      </c>
      <c r="K6" s="14" t="s">
        <v>252</v>
      </c>
    </row>
    <row r="7" spans="1:11" s="16" customFormat="1" ht="63.75">
      <c r="A7" s="11" t="s">
        <v>29</v>
      </c>
      <c r="B7" s="17">
        <v>64.073155548</v>
      </c>
      <c r="C7" s="17">
        <v>-148.863596631</v>
      </c>
      <c r="D7" s="18">
        <v>409092</v>
      </c>
      <c r="E7" s="18">
        <v>7106300</v>
      </c>
      <c r="F7" s="11" t="s">
        <v>30</v>
      </c>
      <c r="G7" s="14"/>
      <c r="H7" s="14" t="s">
        <v>31</v>
      </c>
      <c r="I7" s="14" t="s">
        <v>32</v>
      </c>
      <c r="J7" s="15" t="s">
        <v>266</v>
      </c>
      <c r="K7" s="14" t="s">
        <v>253</v>
      </c>
    </row>
    <row r="8" spans="1:11" s="16" customFormat="1" ht="63.75" customHeight="1">
      <c r="A8" s="11" t="s">
        <v>35</v>
      </c>
      <c r="B8" s="17">
        <v>64.047530945</v>
      </c>
      <c r="C8" s="17">
        <v>-148.927337342</v>
      </c>
      <c r="D8" s="18">
        <v>405897</v>
      </c>
      <c r="E8" s="18">
        <v>7103538</v>
      </c>
      <c r="F8" s="11" t="s">
        <v>36</v>
      </c>
      <c r="G8" s="14"/>
      <c r="H8" s="14" t="s">
        <v>37</v>
      </c>
      <c r="I8" s="15" t="s">
        <v>38</v>
      </c>
      <c r="J8" s="15" t="s">
        <v>249</v>
      </c>
      <c r="K8" s="14" t="s">
        <v>254</v>
      </c>
    </row>
    <row r="9" spans="1:11" s="16" customFormat="1" ht="76.5" customHeight="1">
      <c r="A9" s="11" t="s">
        <v>41</v>
      </c>
      <c r="B9" s="12">
        <v>64.05</v>
      </c>
      <c r="C9" s="12">
        <v>-148.84</v>
      </c>
      <c r="D9" s="13">
        <v>410168</v>
      </c>
      <c r="E9" s="13">
        <v>7103687</v>
      </c>
      <c r="F9" s="11" t="s">
        <v>42</v>
      </c>
      <c r="G9" s="15" t="s">
        <v>43</v>
      </c>
      <c r="H9" s="14" t="s">
        <v>44</v>
      </c>
      <c r="I9" s="14" t="s">
        <v>45</v>
      </c>
      <c r="J9" s="15" t="s">
        <v>262</v>
      </c>
      <c r="K9" s="14" t="s">
        <v>255</v>
      </c>
    </row>
    <row r="10" spans="1:11" s="16" customFormat="1" ht="12.75">
      <c r="A10" s="11" t="s">
        <v>47</v>
      </c>
      <c r="B10" s="12">
        <v>64.04</v>
      </c>
      <c r="C10" s="12">
        <v>-148.83</v>
      </c>
      <c r="D10" s="13">
        <v>410624</v>
      </c>
      <c r="E10" s="13">
        <v>7102559</v>
      </c>
      <c r="F10" s="11" t="s">
        <v>48</v>
      </c>
      <c r="G10" s="14" t="s">
        <v>20</v>
      </c>
      <c r="H10" s="14" t="s">
        <v>49</v>
      </c>
      <c r="I10" s="14" t="s">
        <v>50</v>
      </c>
      <c r="J10" s="15"/>
      <c r="K10" s="14"/>
    </row>
    <row r="11" spans="1:11" s="16" customFormat="1" ht="12.75">
      <c r="A11" s="11" t="s">
        <v>51</v>
      </c>
      <c r="B11" s="12">
        <v>64.1</v>
      </c>
      <c r="C11" s="12">
        <v>-148.83</v>
      </c>
      <c r="D11" s="13">
        <v>410816</v>
      </c>
      <c r="E11" s="13">
        <v>7109243</v>
      </c>
      <c r="F11" s="11" t="s">
        <v>52</v>
      </c>
      <c r="G11" s="14" t="s">
        <v>20</v>
      </c>
      <c r="H11" s="14" t="s">
        <v>53</v>
      </c>
      <c r="I11" s="14" t="s">
        <v>54</v>
      </c>
      <c r="J11" s="15"/>
      <c r="K11" s="14"/>
    </row>
    <row r="12" spans="1:11" s="16" customFormat="1" ht="25.5" customHeight="1">
      <c r="A12" s="11" t="s">
        <v>55</v>
      </c>
      <c r="B12" s="12">
        <v>64.07</v>
      </c>
      <c r="C12" s="12">
        <v>-148.72</v>
      </c>
      <c r="D12" s="13">
        <v>416086</v>
      </c>
      <c r="E12" s="13">
        <v>7105751</v>
      </c>
      <c r="F12" s="11" t="s">
        <v>250</v>
      </c>
      <c r="G12" s="14" t="s">
        <v>24</v>
      </c>
      <c r="H12" s="14" t="s">
        <v>57</v>
      </c>
      <c r="I12" s="14" t="s">
        <v>58</v>
      </c>
      <c r="J12" s="15" t="s">
        <v>59</v>
      </c>
      <c r="K12" s="14"/>
    </row>
    <row r="13" spans="1:11" s="16" customFormat="1" ht="63.75" customHeight="1">
      <c r="A13" s="11" t="s">
        <v>60</v>
      </c>
      <c r="B13" s="12">
        <v>64.06</v>
      </c>
      <c r="C13" s="12">
        <v>-148.72</v>
      </c>
      <c r="D13" s="13">
        <v>416056</v>
      </c>
      <c r="E13" s="13">
        <v>7104637</v>
      </c>
      <c r="F13" s="11" t="s">
        <v>61</v>
      </c>
      <c r="G13" s="14" t="s">
        <v>62</v>
      </c>
      <c r="H13" s="14" t="s">
        <v>63</v>
      </c>
      <c r="I13" s="14" t="s">
        <v>64</v>
      </c>
      <c r="J13" s="15" t="s">
        <v>65</v>
      </c>
      <c r="K13" s="14" t="s">
        <v>256</v>
      </c>
    </row>
    <row r="14" spans="1:11" s="16" customFormat="1" ht="12.75">
      <c r="A14" s="11" t="s">
        <v>67</v>
      </c>
      <c r="B14" s="12">
        <v>64.05</v>
      </c>
      <c r="C14" s="12">
        <v>-148.72</v>
      </c>
      <c r="D14" s="13">
        <v>416026</v>
      </c>
      <c r="E14" s="13">
        <v>7103523</v>
      </c>
      <c r="F14" s="11" t="s">
        <v>68</v>
      </c>
      <c r="G14" s="14" t="s">
        <v>15</v>
      </c>
      <c r="H14" s="14" t="s">
        <v>69</v>
      </c>
      <c r="I14" s="14" t="s">
        <v>70</v>
      </c>
      <c r="J14" s="15"/>
      <c r="K14" s="14"/>
    </row>
    <row r="15" spans="1:11" s="16" customFormat="1" ht="12.75">
      <c r="A15" s="11" t="s">
        <v>71</v>
      </c>
      <c r="B15" s="12">
        <v>64.03</v>
      </c>
      <c r="C15" s="12">
        <v>-148.69</v>
      </c>
      <c r="D15" s="13">
        <v>417431</v>
      </c>
      <c r="E15" s="13">
        <v>7101256</v>
      </c>
      <c r="F15" s="11" t="s">
        <v>72</v>
      </c>
      <c r="G15" s="14" t="s">
        <v>20</v>
      </c>
      <c r="H15" s="14" t="s">
        <v>11</v>
      </c>
      <c r="I15" s="14" t="s">
        <v>12</v>
      </c>
      <c r="J15" s="15"/>
      <c r="K15" s="14"/>
    </row>
    <row r="16" spans="1:11" s="16" customFormat="1" ht="25.5" customHeight="1">
      <c r="A16" s="11" t="s">
        <v>73</v>
      </c>
      <c r="B16" s="12">
        <v>64.05</v>
      </c>
      <c r="C16" s="12">
        <v>-148.62</v>
      </c>
      <c r="D16" s="13">
        <v>420907</v>
      </c>
      <c r="E16" s="13">
        <v>7103395</v>
      </c>
      <c r="F16" s="11" t="s">
        <v>74</v>
      </c>
      <c r="G16" s="14" t="s">
        <v>75</v>
      </c>
      <c r="H16" s="14" t="s">
        <v>76</v>
      </c>
      <c r="I16" s="14" t="s">
        <v>77</v>
      </c>
      <c r="J16" s="15" t="s">
        <v>59</v>
      </c>
      <c r="K16" s="14"/>
    </row>
    <row r="17" spans="1:11" s="16" customFormat="1" ht="12.75">
      <c r="A17" s="11" t="s">
        <v>78</v>
      </c>
      <c r="B17" s="12">
        <v>64.1</v>
      </c>
      <c r="C17" s="12">
        <v>-148.52</v>
      </c>
      <c r="D17" s="13">
        <v>425922</v>
      </c>
      <c r="E17" s="13">
        <v>7108846</v>
      </c>
      <c r="F17" s="11" t="s">
        <v>79</v>
      </c>
      <c r="G17" s="14" t="s">
        <v>20</v>
      </c>
      <c r="H17" s="14" t="s">
        <v>11</v>
      </c>
      <c r="I17" s="14"/>
      <c r="J17" s="15"/>
      <c r="K17" s="14"/>
    </row>
    <row r="18" spans="1:11" s="16" customFormat="1" ht="25.5">
      <c r="A18" s="11" t="s">
        <v>80</v>
      </c>
      <c r="B18" s="12">
        <v>64.09</v>
      </c>
      <c r="C18" s="12">
        <v>-148.49</v>
      </c>
      <c r="D18" s="13">
        <v>427357</v>
      </c>
      <c r="E18" s="13">
        <v>7107697</v>
      </c>
      <c r="F18" s="11" t="s">
        <v>81</v>
      </c>
      <c r="G18" s="14" t="s">
        <v>82</v>
      </c>
      <c r="H18" s="14" t="s">
        <v>11</v>
      </c>
      <c r="I18" s="14"/>
      <c r="J18" s="15"/>
      <c r="K18" s="14"/>
    </row>
    <row r="19" spans="1:11" ht="41.25" customHeight="1">
      <c r="A19" s="27" t="s">
        <v>0</v>
      </c>
      <c r="B19" s="28" t="s">
        <v>1</v>
      </c>
      <c r="C19" s="28" t="s">
        <v>2</v>
      </c>
      <c r="D19" s="29" t="s">
        <v>260</v>
      </c>
      <c r="E19" s="29" t="s">
        <v>261</v>
      </c>
      <c r="F19" s="27" t="s">
        <v>3</v>
      </c>
      <c r="G19" s="27" t="s">
        <v>4</v>
      </c>
      <c r="H19" s="27" t="s">
        <v>248</v>
      </c>
      <c r="I19" s="27" t="s">
        <v>6</v>
      </c>
      <c r="J19" s="30" t="s">
        <v>7</v>
      </c>
      <c r="K19" s="27" t="s">
        <v>264</v>
      </c>
    </row>
    <row r="20" spans="1:11" s="16" customFormat="1" ht="38.25" customHeight="1">
      <c r="A20" s="11" t="s">
        <v>83</v>
      </c>
      <c r="B20" s="12">
        <v>64.05</v>
      </c>
      <c r="C20" s="12">
        <v>-148.55</v>
      </c>
      <c r="D20" s="13">
        <v>424324</v>
      </c>
      <c r="E20" s="13">
        <v>7103310</v>
      </c>
      <c r="F20" s="11" t="s">
        <v>84</v>
      </c>
      <c r="G20" s="14" t="s">
        <v>85</v>
      </c>
      <c r="H20" s="15" t="s">
        <v>86</v>
      </c>
      <c r="I20" s="15" t="s">
        <v>87</v>
      </c>
      <c r="J20" s="15" t="s">
        <v>267</v>
      </c>
      <c r="K20" s="14" t="s">
        <v>257</v>
      </c>
    </row>
    <row r="21" spans="1:11" s="16" customFormat="1" ht="25.5" customHeight="1">
      <c r="A21" s="11" t="s">
        <v>90</v>
      </c>
      <c r="B21" s="12">
        <v>64.03</v>
      </c>
      <c r="C21" s="12">
        <v>-148.54</v>
      </c>
      <c r="D21" s="13">
        <v>424759</v>
      </c>
      <c r="E21" s="13">
        <v>7101070</v>
      </c>
      <c r="F21" s="11" t="s">
        <v>91</v>
      </c>
      <c r="G21" s="14" t="s">
        <v>20</v>
      </c>
      <c r="H21" s="14" t="s">
        <v>31</v>
      </c>
      <c r="I21" s="14" t="s">
        <v>92</v>
      </c>
      <c r="J21" s="15"/>
      <c r="K21" s="14"/>
    </row>
    <row r="22" spans="1:11" s="16" customFormat="1" ht="12.75">
      <c r="A22" s="11" t="s">
        <v>93</v>
      </c>
      <c r="B22" s="12">
        <v>64</v>
      </c>
      <c r="C22" s="12">
        <v>-148.55</v>
      </c>
      <c r="D22" s="13">
        <v>424189</v>
      </c>
      <c r="E22" s="13">
        <v>7097740</v>
      </c>
      <c r="F22" s="11" t="s">
        <v>94</v>
      </c>
      <c r="G22" s="14" t="s">
        <v>20</v>
      </c>
      <c r="H22" s="14" t="s">
        <v>11</v>
      </c>
      <c r="I22" s="14" t="s">
        <v>12</v>
      </c>
      <c r="J22" s="15"/>
      <c r="K22" s="14"/>
    </row>
    <row r="23" spans="1:11" s="16" customFormat="1" ht="114.75">
      <c r="A23" s="19" t="s">
        <v>95</v>
      </c>
      <c r="B23" s="17">
        <v>64.085</v>
      </c>
      <c r="C23" s="17">
        <v>-148.586</v>
      </c>
      <c r="D23" s="18">
        <v>422664</v>
      </c>
      <c r="E23" s="18">
        <v>7107253</v>
      </c>
      <c r="F23" s="19" t="s">
        <v>96</v>
      </c>
      <c r="G23" s="19" t="s">
        <v>97</v>
      </c>
      <c r="H23" s="19" t="s">
        <v>98</v>
      </c>
      <c r="I23" s="19" t="s">
        <v>99</v>
      </c>
      <c r="J23" s="19" t="s">
        <v>268</v>
      </c>
      <c r="K23" s="19" t="s">
        <v>258</v>
      </c>
    </row>
    <row r="24" spans="1:11" s="16" customFormat="1" ht="38.25" customHeight="1">
      <c r="A24" s="19" t="s">
        <v>95</v>
      </c>
      <c r="B24" s="17">
        <v>64.066043774</v>
      </c>
      <c r="C24" s="17">
        <v>-148.501416744</v>
      </c>
      <c r="D24" s="18">
        <v>426738</v>
      </c>
      <c r="E24" s="18">
        <v>7105041</v>
      </c>
      <c r="F24" s="19" t="s">
        <v>101</v>
      </c>
      <c r="G24" s="15" t="s">
        <v>102</v>
      </c>
      <c r="H24" s="19" t="s">
        <v>103</v>
      </c>
      <c r="I24" s="19" t="s">
        <v>104</v>
      </c>
      <c r="J24" s="19" t="s">
        <v>251</v>
      </c>
      <c r="K24" s="19" t="s">
        <v>259</v>
      </c>
    </row>
  </sheetData>
  <mergeCells count="1">
    <mergeCell ref="A1:H1"/>
  </mergeCells>
  <printOptions/>
  <pageMargins left="0.75" right="0.75" top="1" bottom="1" header="0.5" footer="0.5"/>
  <pageSetup horizontalDpi="600" verticalDpi="600" orientation="landscape" paperSize="3" r:id="rId1"/>
</worksheet>
</file>

<file path=xl/worksheets/sheet2.xml><?xml version="1.0" encoding="utf-8"?>
<worksheet xmlns="http://schemas.openxmlformats.org/spreadsheetml/2006/main" xmlns:r="http://schemas.openxmlformats.org/officeDocument/2006/relationships">
  <dimension ref="A1:AI23"/>
  <sheetViews>
    <sheetView workbookViewId="0" topLeftCell="W1">
      <selection activeCell="J13" sqref="J13"/>
    </sheetView>
  </sheetViews>
  <sheetFormatPr defaultColWidth="9.140625" defaultRowHeight="12.75"/>
  <cols>
    <col min="1" max="2" width="0" style="20" hidden="1" customWidth="1"/>
    <col min="3" max="3" width="19.57421875" style="20" hidden="1" customWidth="1"/>
    <col min="4" max="4" width="7.00390625" style="6" customWidth="1"/>
    <col min="5" max="6" width="9.140625" style="6" customWidth="1"/>
    <col min="7" max="7" width="29.7109375" style="3" customWidth="1"/>
    <col min="8" max="8" width="32.421875" style="3" customWidth="1"/>
    <col min="9" max="9" width="20.57421875" style="3" customWidth="1"/>
    <col min="10" max="11" width="35.8515625" style="3" customWidth="1"/>
    <col min="12" max="12" width="35.8515625" style="6" customWidth="1"/>
    <col min="13" max="13" width="16.00390625" style="6" customWidth="1"/>
    <col min="14" max="22" width="9.140625" style="6" customWidth="1"/>
    <col min="23" max="23" width="26.7109375" style="6" customWidth="1"/>
    <col min="24" max="16384" width="9.140625" style="6" customWidth="1"/>
  </cols>
  <sheetData>
    <row r="1" spans="1:12" ht="27.75" customHeight="1">
      <c r="A1" s="22"/>
      <c r="B1" s="22"/>
      <c r="C1" s="22"/>
      <c r="D1" s="26" t="s">
        <v>269</v>
      </c>
      <c r="E1" s="26"/>
      <c r="F1" s="26"/>
      <c r="G1" s="26"/>
      <c r="H1" s="26"/>
      <c r="I1" s="26"/>
      <c r="J1" s="26"/>
      <c r="K1" s="26"/>
      <c r="L1" s="26"/>
    </row>
    <row r="2" spans="1:35" ht="25.5" customHeight="1">
      <c r="A2" s="22" t="s">
        <v>107</v>
      </c>
      <c r="B2" s="22" t="s">
        <v>108</v>
      </c>
      <c r="C2" s="22"/>
      <c r="D2" s="23" t="s">
        <v>109</v>
      </c>
      <c r="E2" s="23" t="s">
        <v>1</v>
      </c>
      <c r="F2" s="23" t="s">
        <v>2</v>
      </c>
      <c r="G2" s="11" t="s">
        <v>3</v>
      </c>
      <c r="H2" s="11" t="s">
        <v>4</v>
      </c>
      <c r="I2" s="11" t="s">
        <v>5</v>
      </c>
      <c r="J2" s="11" t="s">
        <v>6</v>
      </c>
      <c r="K2" s="11" t="s">
        <v>7</v>
      </c>
      <c r="L2" s="11" t="s">
        <v>110</v>
      </c>
      <c r="M2" s="6" t="s">
        <v>111</v>
      </c>
      <c r="N2" s="6" t="s">
        <v>112</v>
      </c>
      <c r="O2" s="6" t="s">
        <v>113</v>
      </c>
      <c r="P2" s="6" t="s">
        <v>114</v>
      </c>
      <c r="Q2" s="6" t="s">
        <v>115</v>
      </c>
      <c r="R2" s="6" t="s">
        <v>116</v>
      </c>
      <c r="S2" s="6" t="s">
        <v>117</v>
      </c>
      <c r="T2" s="6" t="s">
        <v>118</v>
      </c>
      <c r="U2" s="6" t="s">
        <v>119</v>
      </c>
      <c r="V2" s="6" t="s">
        <v>120</v>
      </c>
      <c r="W2" s="6" t="s">
        <v>121</v>
      </c>
      <c r="X2" s="6" t="s">
        <v>122</v>
      </c>
      <c r="Y2" s="6" t="s">
        <v>109</v>
      </c>
      <c r="Z2" s="6" t="s">
        <v>123</v>
      </c>
      <c r="AA2" s="6" t="s">
        <v>124</v>
      </c>
      <c r="AB2" s="6" t="s">
        <v>125</v>
      </c>
      <c r="AC2" s="6" t="s">
        <v>126</v>
      </c>
      <c r="AD2" s="6" t="s">
        <v>127</v>
      </c>
      <c r="AE2" s="6" t="s">
        <v>128</v>
      </c>
      <c r="AF2" s="6" t="s">
        <v>129</v>
      </c>
      <c r="AG2" s="6" t="s">
        <v>130</v>
      </c>
      <c r="AH2" s="6" t="s">
        <v>131</v>
      </c>
      <c r="AI2" s="6" t="s">
        <v>132</v>
      </c>
    </row>
    <row r="3" spans="1:35" ht="12.75">
      <c r="A3" s="22"/>
      <c r="B3" s="22">
        <v>3459</v>
      </c>
      <c r="C3" s="22" t="s">
        <v>42</v>
      </c>
      <c r="D3" s="23" t="s">
        <v>8</v>
      </c>
      <c r="E3" s="24">
        <v>64.05</v>
      </c>
      <c r="F3" s="24">
        <v>-149</v>
      </c>
      <c r="G3" s="11" t="s">
        <v>9</v>
      </c>
      <c r="H3" s="14" t="str">
        <f>LEFT($W3,(FIND("(Cox",$W3)-2))&amp;" "&amp;LOWER($T3)&amp;", "&amp;LOWER($U3)</f>
        <v>Placer Au occurrence, inactive</v>
      </c>
      <c r="I3" s="14" t="str">
        <f>N3&amp;" ("&amp;Q3&amp;")"</f>
        <v>Au ( )</v>
      </c>
      <c r="J3" s="14" t="str">
        <f>R3&amp;IF(EXACT(LEFT(W3,6),"Placer"),""," in ")&amp;LOWER(S3)</f>
        <v>Gold </v>
      </c>
      <c r="K3" s="14"/>
      <c r="L3" s="14"/>
      <c r="M3" s="6" t="s">
        <v>133</v>
      </c>
      <c r="N3" s="6" t="s">
        <v>11</v>
      </c>
      <c r="O3" s="6" t="s">
        <v>134</v>
      </c>
      <c r="P3" s="6" t="s">
        <v>135</v>
      </c>
      <c r="Q3" s="6" t="s">
        <v>136</v>
      </c>
      <c r="R3" s="6" t="s">
        <v>137</v>
      </c>
      <c r="S3" s="6" t="s">
        <v>136</v>
      </c>
      <c r="T3" s="6" t="s">
        <v>138</v>
      </c>
      <c r="U3" s="6" t="s">
        <v>139</v>
      </c>
      <c r="V3" s="6" t="s">
        <v>140</v>
      </c>
      <c r="W3" s="6" t="s">
        <v>141</v>
      </c>
      <c r="X3" s="6" t="s">
        <v>142</v>
      </c>
      <c r="Y3" s="6" t="s">
        <v>8</v>
      </c>
      <c r="Z3" s="6" t="s">
        <v>143</v>
      </c>
      <c r="AA3" s="6">
        <v>20010731</v>
      </c>
      <c r="AB3" s="6" t="s">
        <v>144</v>
      </c>
      <c r="AC3" s="6" t="s">
        <v>145</v>
      </c>
      <c r="AD3" s="6" t="s">
        <v>146</v>
      </c>
      <c r="AE3" s="6" t="s">
        <v>147</v>
      </c>
      <c r="AF3" s="6" t="s">
        <v>136</v>
      </c>
      <c r="AG3" s="6" t="s">
        <v>136</v>
      </c>
      <c r="AH3" s="6" t="s">
        <v>136</v>
      </c>
      <c r="AI3" s="6" t="s">
        <v>148</v>
      </c>
    </row>
    <row r="4" spans="1:35" ht="25.5" customHeight="1">
      <c r="A4" s="22"/>
      <c r="B4" s="22">
        <v>3460</v>
      </c>
      <c r="C4" s="22"/>
      <c r="D4" s="23" t="s">
        <v>13</v>
      </c>
      <c r="E4" s="24">
        <v>64.03</v>
      </c>
      <c r="F4" s="24">
        <v>-148.97</v>
      </c>
      <c r="G4" s="11" t="s">
        <v>14</v>
      </c>
      <c r="H4" s="14" t="str">
        <f>LEFT($W4,(FIND("(Cox",$W4)-2))&amp;" "&amp;LOWER($T4)&amp;", "&amp;LOWER($U4)</f>
        <v>Placer Au-PGE mine, inactive</v>
      </c>
      <c r="I4" s="14" t="str">
        <f>N4&amp;" ("&amp;Q4&amp;")"</f>
        <v>Au (Hg, Pt, Sn, W)</v>
      </c>
      <c r="J4" s="14" t="str">
        <f>R4&amp;IF(EXACT(LEFT(W4,6),"Placer"),""," in ")&amp;LOWER(S4)</f>
        <v>Cassiterite, cinnabar, gold, platinum, scheelite </v>
      </c>
      <c r="K4" s="14"/>
      <c r="L4" s="14"/>
      <c r="M4" s="6" t="s">
        <v>133</v>
      </c>
      <c r="N4" s="6" t="s">
        <v>11</v>
      </c>
      <c r="O4" s="6" t="s">
        <v>134</v>
      </c>
      <c r="P4" s="6" t="s">
        <v>149</v>
      </c>
      <c r="Q4" s="6" t="s">
        <v>150</v>
      </c>
      <c r="R4" s="6" t="s">
        <v>151</v>
      </c>
      <c r="S4" s="6" t="s">
        <v>136</v>
      </c>
      <c r="T4" s="6" t="s">
        <v>152</v>
      </c>
      <c r="U4" s="6" t="s">
        <v>139</v>
      </c>
      <c r="V4" s="6" t="s">
        <v>153</v>
      </c>
      <c r="W4" s="6" t="s">
        <v>154</v>
      </c>
      <c r="X4" s="6" t="s">
        <v>155</v>
      </c>
      <c r="Y4" s="6" t="s">
        <v>13</v>
      </c>
      <c r="Z4" s="6" t="s">
        <v>143</v>
      </c>
      <c r="AA4" s="6">
        <v>20010731</v>
      </c>
      <c r="AB4" s="6" t="s">
        <v>156</v>
      </c>
      <c r="AC4" s="6" t="s">
        <v>145</v>
      </c>
      <c r="AD4" s="6" t="s">
        <v>146</v>
      </c>
      <c r="AE4" s="6" t="s">
        <v>147</v>
      </c>
      <c r="AF4" s="6" t="s">
        <v>136</v>
      </c>
      <c r="AG4" s="6" t="s">
        <v>157</v>
      </c>
      <c r="AH4" s="6" t="s">
        <v>136</v>
      </c>
      <c r="AI4" s="6" t="s">
        <v>158</v>
      </c>
    </row>
    <row r="5" spans="1:35" ht="12.75">
      <c r="A5" s="22" t="s">
        <v>159</v>
      </c>
      <c r="B5" s="22">
        <v>3461</v>
      </c>
      <c r="C5" s="22"/>
      <c r="D5" s="23" t="s">
        <v>18</v>
      </c>
      <c r="E5" s="24">
        <v>64.03</v>
      </c>
      <c r="F5" s="24">
        <v>-148.95</v>
      </c>
      <c r="G5" s="11" t="s">
        <v>19</v>
      </c>
      <c r="H5" s="14" t="str">
        <f>LEFT($W5,(FIND("(Cox",$W5)-2))&amp;" "&amp;LOWER($T5)&amp;", "&amp;LOWER($U5)</f>
        <v>Placer Au mine, inactive</v>
      </c>
      <c r="I5" s="14" t="str">
        <f>N5&amp;" ("&amp;Q5&amp;")"</f>
        <v>Au ( )</v>
      </c>
      <c r="J5" s="14" t="str">
        <f>R5&amp;IF(EXACT(LEFT(W5,6),"Placer"),""," in ")&amp;LOWER(S5)</f>
        <v>Gold, scheelite </v>
      </c>
      <c r="K5" s="14"/>
      <c r="L5" s="14"/>
      <c r="M5" s="6" t="s">
        <v>133</v>
      </c>
      <c r="N5" s="6" t="s">
        <v>11</v>
      </c>
      <c r="O5" s="6" t="s">
        <v>134</v>
      </c>
      <c r="P5" s="6" t="s">
        <v>149</v>
      </c>
      <c r="Q5" s="6" t="s">
        <v>136</v>
      </c>
      <c r="R5" s="6" t="s">
        <v>160</v>
      </c>
      <c r="S5" s="6" t="s">
        <v>136</v>
      </c>
      <c r="T5" s="6" t="s">
        <v>152</v>
      </c>
      <c r="U5" s="6" t="s">
        <v>139</v>
      </c>
      <c r="V5" s="6" t="s">
        <v>153</v>
      </c>
      <c r="W5" s="6" t="s">
        <v>141</v>
      </c>
      <c r="X5" s="6" t="s">
        <v>161</v>
      </c>
      <c r="Y5" s="6" t="s">
        <v>18</v>
      </c>
      <c r="Z5" s="6" t="s">
        <v>143</v>
      </c>
      <c r="AA5" s="6">
        <v>20010731</v>
      </c>
      <c r="AB5" s="6" t="s">
        <v>162</v>
      </c>
      <c r="AC5" s="6" t="s">
        <v>145</v>
      </c>
      <c r="AD5" s="6" t="s">
        <v>146</v>
      </c>
      <c r="AE5" s="6" t="s">
        <v>147</v>
      </c>
      <c r="AF5" s="6" t="s">
        <v>136</v>
      </c>
      <c r="AG5" s="6" t="s">
        <v>136</v>
      </c>
      <c r="AH5" s="6" t="s">
        <v>136</v>
      </c>
      <c r="AI5" s="6" t="s">
        <v>148</v>
      </c>
    </row>
    <row r="6" spans="1:35" ht="51" customHeight="1">
      <c r="A6" s="22" t="s">
        <v>159</v>
      </c>
      <c r="B6" s="22">
        <v>3462</v>
      </c>
      <c r="C6" s="22"/>
      <c r="D6" s="23" t="s">
        <v>22</v>
      </c>
      <c r="E6" s="24">
        <v>64.05</v>
      </c>
      <c r="F6" s="24">
        <v>-148.94</v>
      </c>
      <c r="G6" s="11" t="s">
        <v>23</v>
      </c>
      <c r="H6" s="14" t="str">
        <f>LEFT($W6,(FIND("(Cox",$W6)-2))&amp;" "&amp;LOWER($T6)&amp;", "&amp;LOWER($U6)</f>
        <v>Simple Sb deposit prospect, inactive</v>
      </c>
      <c r="I6" s="15" t="s">
        <v>25</v>
      </c>
      <c r="J6" s="15" t="s">
        <v>26</v>
      </c>
      <c r="K6" s="14" t="s">
        <v>27</v>
      </c>
      <c r="L6" s="14" t="s">
        <v>28</v>
      </c>
      <c r="M6" s="6" t="s">
        <v>133</v>
      </c>
      <c r="N6" s="6" t="s">
        <v>163</v>
      </c>
      <c r="O6" s="6" t="s">
        <v>134</v>
      </c>
      <c r="P6" s="6" t="s">
        <v>149</v>
      </c>
      <c r="Q6" s="6" t="s">
        <v>164</v>
      </c>
      <c r="R6" s="6" t="s">
        <v>165</v>
      </c>
      <c r="S6" s="6" t="s">
        <v>136</v>
      </c>
      <c r="T6" s="6" t="s">
        <v>166</v>
      </c>
      <c r="U6" s="6" t="s">
        <v>139</v>
      </c>
      <c r="V6" s="6" t="s">
        <v>167</v>
      </c>
      <c r="W6" s="6" t="s">
        <v>168</v>
      </c>
      <c r="X6" s="6" t="s">
        <v>169</v>
      </c>
      <c r="Y6" s="6" t="s">
        <v>22</v>
      </c>
      <c r="Z6" s="6" t="s">
        <v>143</v>
      </c>
      <c r="AA6" s="6">
        <v>20010731</v>
      </c>
      <c r="AB6" s="6" t="s">
        <v>170</v>
      </c>
      <c r="AC6" s="6" t="s">
        <v>136</v>
      </c>
      <c r="AD6" s="6" t="s">
        <v>146</v>
      </c>
      <c r="AE6" s="6" t="s">
        <v>171</v>
      </c>
      <c r="AF6" s="6" t="s">
        <v>172</v>
      </c>
      <c r="AG6" s="6" t="s">
        <v>173</v>
      </c>
      <c r="AH6" s="6" t="s">
        <v>136</v>
      </c>
      <c r="AI6" s="6" t="s">
        <v>174</v>
      </c>
    </row>
    <row r="7" spans="1:35" ht="63.75" customHeight="1">
      <c r="A7" s="22"/>
      <c r="B7" s="22">
        <v>3463</v>
      </c>
      <c r="C7" s="22"/>
      <c r="D7" s="23" t="s">
        <v>29</v>
      </c>
      <c r="E7" s="25">
        <v>64.073155548</v>
      </c>
      <c r="F7" s="25">
        <v>-148.863596631</v>
      </c>
      <c r="G7" s="11" t="s">
        <v>30</v>
      </c>
      <c r="H7" s="14"/>
      <c r="I7" s="14" t="str">
        <f>N7&amp;" ("&amp;Q7&amp;")"</f>
        <v>Au (Ag, Pb, Sb)</v>
      </c>
      <c r="J7" s="14" t="s">
        <v>32</v>
      </c>
      <c r="K7" s="14" t="s">
        <v>33</v>
      </c>
      <c r="L7" s="14" t="s">
        <v>34</v>
      </c>
      <c r="M7" s="6" t="s">
        <v>133</v>
      </c>
      <c r="N7" s="6" t="s">
        <v>11</v>
      </c>
      <c r="O7" s="6" t="s">
        <v>134</v>
      </c>
      <c r="P7" s="6" t="s">
        <v>149</v>
      </c>
      <c r="Q7" s="6" t="s">
        <v>164</v>
      </c>
      <c r="R7" s="6" t="s">
        <v>175</v>
      </c>
      <c r="S7" s="6" t="s">
        <v>136</v>
      </c>
      <c r="T7" s="6" t="s">
        <v>138</v>
      </c>
      <c r="U7" s="6" t="s">
        <v>139</v>
      </c>
      <c r="V7" s="6" t="s">
        <v>140</v>
      </c>
      <c r="W7" s="6" t="s">
        <v>176</v>
      </c>
      <c r="X7" s="6" t="s">
        <v>177</v>
      </c>
      <c r="Y7" s="6" t="s">
        <v>29</v>
      </c>
      <c r="Z7" s="6" t="s">
        <v>143</v>
      </c>
      <c r="AA7" s="6">
        <v>20010731</v>
      </c>
      <c r="AB7" s="6" t="s">
        <v>178</v>
      </c>
      <c r="AC7" s="6" t="s">
        <v>136</v>
      </c>
      <c r="AD7" s="6" t="s">
        <v>146</v>
      </c>
      <c r="AE7" s="6" t="s">
        <v>136</v>
      </c>
      <c r="AF7" s="6" t="s">
        <v>136</v>
      </c>
      <c r="AG7" s="6" t="s">
        <v>136</v>
      </c>
      <c r="AH7" s="6" t="s">
        <v>136</v>
      </c>
      <c r="AI7" s="6" t="s">
        <v>179</v>
      </c>
    </row>
    <row r="8" spans="1:35" ht="63.75" customHeight="1">
      <c r="A8" s="22"/>
      <c r="B8" s="22">
        <v>3464</v>
      </c>
      <c r="C8" s="22"/>
      <c r="D8" s="23" t="s">
        <v>35</v>
      </c>
      <c r="E8" s="25">
        <v>64.047530945</v>
      </c>
      <c r="F8" s="25">
        <v>-148.927337342</v>
      </c>
      <c r="G8" s="11" t="s">
        <v>36</v>
      </c>
      <c r="H8" s="14"/>
      <c r="I8" s="14" t="s">
        <v>37</v>
      </c>
      <c r="J8" s="15" t="s">
        <v>38</v>
      </c>
      <c r="K8" s="14" t="s">
        <v>39</v>
      </c>
      <c r="L8" s="14" t="s">
        <v>40</v>
      </c>
      <c r="M8" s="6" t="s">
        <v>133</v>
      </c>
      <c r="N8" s="6" t="s">
        <v>11</v>
      </c>
      <c r="O8" s="6" t="s">
        <v>134</v>
      </c>
      <c r="P8" s="6" t="s">
        <v>149</v>
      </c>
      <c r="Q8" s="6" t="s">
        <v>136</v>
      </c>
      <c r="R8" s="6" t="s">
        <v>137</v>
      </c>
      <c r="S8" s="6" t="s">
        <v>136</v>
      </c>
      <c r="T8" s="6" t="s">
        <v>138</v>
      </c>
      <c r="U8" s="6" t="s">
        <v>139</v>
      </c>
      <c r="V8" s="6" t="s">
        <v>140</v>
      </c>
      <c r="W8" s="6" t="s">
        <v>180</v>
      </c>
      <c r="X8" s="6" t="s">
        <v>181</v>
      </c>
      <c r="Y8" s="6" t="s">
        <v>35</v>
      </c>
      <c r="Z8" s="6" t="s">
        <v>143</v>
      </c>
      <c r="AA8" s="6">
        <v>20010731</v>
      </c>
      <c r="AB8" s="6" t="s">
        <v>182</v>
      </c>
      <c r="AC8" s="6" t="s">
        <v>136</v>
      </c>
      <c r="AD8" s="6" t="s">
        <v>146</v>
      </c>
      <c r="AE8" s="6" t="s">
        <v>136</v>
      </c>
      <c r="AF8" s="6" t="s">
        <v>136</v>
      </c>
      <c r="AG8" s="6" t="s">
        <v>136</v>
      </c>
      <c r="AH8" s="6" t="s">
        <v>136</v>
      </c>
      <c r="AI8" s="6" t="s">
        <v>183</v>
      </c>
    </row>
    <row r="9" spans="1:35" ht="89.25" customHeight="1">
      <c r="A9" s="22" t="s">
        <v>159</v>
      </c>
      <c r="B9" s="22">
        <v>3465</v>
      </c>
      <c r="C9" s="22"/>
      <c r="D9" s="23" t="s">
        <v>41</v>
      </c>
      <c r="E9" s="24">
        <v>64.05</v>
      </c>
      <c r="F9" s="24">
        <v>-148.84</v>
      </c>
      <c r="G9" s="11" t="s">
        <v>42</v>
      </c>
      <c r="H9" s="15" t="s">
        <v>43</v>
      </c>
      <c r="I9" s="14" t="s">
        <v>44</v>
      </c>
      <c r="J9" s="14" t="s">
        <v>45</v>
      </c>
      <c r="K9" s="14" t="s">
        <v>184</v>
      </c>
      <c r="L9" s="14" t="s">
        <v>46</v>
      </c>
      <c r="M9" s="6" t="s">
        <v>133</v>
      </c>
      <c r="N9" s="6" t="s">
        <v>185</v>
      </c>
      <c r="O9" s="6" t="s">
        <v>134</v>
      </c>
      <c r="P9" s="6" t="s">
        <v>149</v>
      </c>
      <c r="Q9" s="6" t="s">
        <v>136</v>
      </c>
      <c r="R9" s="6" t="s">
        <v>186</v>
      </c>
      <c r="S9" s="6" t="s">
        <v>136</v>
      </c>
      <c r="T9" s="6" t="s">
        <v>152</v>
      </c>
      <c r="U9" s="6" t="s">
        <v>139</v>
      </c>
      <c r="V9" s="6" t="s">
        <v>153</v>
      </c>
      <c r="W9" s="6" t="s">
        <v>187</v>
      </c>
      <c r="X9" s="6" t="s">
        <v>188</v>
      </c>
      <c r="Y9" s="6" t="s">
        <v>41</v>
      </c>
      <c r="Z9" s="6" t="s">
        <v>143</v>
      </c>
      <c r="AA9" s="6">
        <v>20010731</v>
      </c>
      <c r="AB9" s="6" t="s">
        <v>189</v>
      </c>
      <c r="AC9" s="6" t="s">
        <v>190</v>
      </c>
      <c r="AD9" s="6" t="s">
        <v>146</v>
      </c>
      <c r="AE9" s="6" t="s">
        <v>136</v>
      </c>
      <c r="AF9" s="6" t="s">
        <v>191</v>
      </c>
      <c r="AG9" s="6" t="s">
        <v>192</v>
      </c>
      <c r="AH9" s="6" t="s">
        <v>193</v>
      </c>
      <c r="AI9" s="6" t="s">
        <v>194</v>
      </c>
    </row>
    <row r="10" spans="1:35" ht="12.75">
      <c r="A10" s="22"/>
      <c r="B10" s="22">
        <v>3466</v>
      </c>
      <c r="C10" s="22"/>
      <c r="D10" s="23" t="s">
        <v>47</v>
      </c>
      <c r="E10" s="24">
        <v>64.04</v>
      </c>
      <c r="F10" s="24">
        <v>-148.83</v>
      </c>
      <c r="G10" s="11" t="s">
        <v>48</v>
      </c>
      <c r="H10" s="14" t="str">
        <f aca="true" t="shared" si="0" ref="H10:H15">LEFT($W10,(FIND("(Cox",$W10)-2))&amp;" "&amp;LOWER($T10)&amp;", "&amp;LOWER($U10)</f>
        <v>Placer Au mine, inactive</v>
      </c>
      <c r="I10" s="14" t="str">
        <f>N10&amp;" ("&amp;Q10&amp;")"</f>
        <v>Au (W)</v>
      </c>
      <c r="J10" s="14" t="str">
        <f>R10&amp;IF(EXACT(LEFT(W10,6),"Placer"),""," in ")&amp;LOWER(S10)</f>
        <v>Gold, scheelite, wolframite </v>
      </c>
      <c r="K10" s="14"/>
      <c r="L10" s="14"/>
      <c r="M10" s="6" t="s">
        <v>133</v>
      </c>
      <c r="N10" s="6" t="s">
        <v>11</v>
      </c>
      <c r="O10" s="6" t="s">
        <v>134</v>
      </c>
      <c r="P10" s="6" t="s">
        <v>149</v>
      </c>
      <c r="Q10" s="6" t="s">
        <v>195</v>
      </c>
      <c r="R10" s="6" t="s">
        <v>196</v>
      </c>
      <c r="S10" s="6" t="s">
        <v>136</v>
      </c>
      <c r="T10" s="6" t="s">
        <v>152</v>
      </c>
      <c r="U10" s="6" t="s">
        <v>139</v>
      </c>
      <c r="V10" s="6" t="s">
        <v>153</v>
      </c>
      <c r="W10" s="6" t="s">
        <v>141</v>
      </c>
      <c r="X10" s="6" t="s">
        <v>197</v>
      </c>
      <c r="Y10" s="6" t="s">
        <v>47</v>
      </c>
      <c r="Z10" s="6" t="s">
        <v>143</v>
      </c>
      <c r="AA10" s="6">
        <v>20010731</v>
      </c>
      <c r="AB10" s="6" t="s">
        <v>198</v>
      </c>
      <c r="AC10" s="6" t="s">
        <v>145</v>
      </c>
      <c r="AD10" s="6" t="s">
        <v>146</v>
      </c>
      <c r="AE10" s="6" t="s">
        <v>147</v>
      </c>
      <c r="AF10" s="6" t="s">
        <v>136</v>
      </c>
      <c r="AG10" s="6" t="s">
        <v>199</v>
      </c>
      <c r="AH10" s="6" t="s">
        <v>136</v>
      </c>
      <c r="AI10" s="6" t="s">
        <v>158</v>
      </c>
    </row>
    <row r="11" spans="1:35" ht="12.75">
      <c r="A11" s="22"/>
      <c r="B11" s="22">
        <v>3467</v>
      </c>
      <c r="C11" s="22"/>
      <c r="D11" s="23" t="s">
        <v>51</v>
      </c>
      <c r="E11" s="24">
        <v>64.1</v>
      </c>
      <c r="F11" s="24">
        <v>-148.83</v>
      </c>
      <c r="G11" s="11" t="s">
        <v>52</v>
      </c>
      <c r="H11" s="14" t="str">
        <f t="shared" si="0"/>
        <v>Placer Au mine, inactive</v>
      </c>
      <c r="I11" s="14" t="str">
        <f>N11&amp;" ("&amp;Q11&amp;")"</f>
        <v>Au (Cu, Sb)</v>
      </c>
      <c r="J11" s="14" t="str">
        <f>R11&amp;IF(EXACT(LEFT(W11,6),"Placer"),""," in ")&amp;LOWER(S11)</f>
        <v>Chalcopyrite, gold, pyrite, stibnite </v>
      </c>
      <c r="K11" s="14"/>
      <c r="L11" s="14"/>
      <c r="M11" s="6" t="s">
        <v>133</v>
      </c>
      <c r="N11" s="6" t="s">
        <v>11</v>
      </c>
      <c r="O11" s="6" t="s">
        <v>134</v>
      </c>
      <c r="P11" s="6" t="s">
        <v>149</v>
      </c>
      <c r="Q11" s="6" t="s">
        <v>200</v>
      </c>
      <c r="R11" s="6" t="s">
        <v>201</v>
      </c>
      <c r="S11" s="6" t="s">
        <v>136</v>
      </c>
      <c r="T11" s="6" t="s">
        <v>152</v>
      </c>
      <c r="U11" s="6" t="s">
        <v>139</v>
      </c>
      <c r="V11" s="6" t="s">
        <v>153</v>
      </c>
      <c r="W11" s="6" t="s">
        <v>141</v>
      </c>
      <c r="X11" s="6" t="s">
        <v>202</v>
      </c>
      <c r="Y11" s="6" t="s">
        <v>51</v>
      </c>
      <c r="Z11" s="6" t="s">
        <v>143</v>
      </c>
      <c r="AA11" s="6">
        <v>20010731</v>
      </c>
      <c r="AB11" s="6" t="s">
        <v>203</v>
      </c>
      <c r="AC11" s="6" t="s">
        <v>145</v>
      </c>
      <c r="AD11" s="6" t="s">
        <v>146</v>
      </c>
      <c r="AE11" s="6" t="s">
        <v>147</v>
      </c>
      <c r="AF11" s="6" t="s">
        <v>136</v>
      </c>
      <c r="AG11" s="6" t="s">
        <v>204</v>
      </c>
      <c r="AH11" s="6" t="s">
        <v>136</v>
      </c>
      <c r="AI11" s="6" t="s">
        <v>148</v>
      </c>
    </row>
    <row r="12" spans="1:35" ht="25.5" customHeight="1">
      <c r="A12" s="22" t="s">
        <v>159</v>
      </c>
      <c r="B12" s="22">
        <v>3468</v>
      </c>
      <c r="C12" s="22"/>
      <c r="D12" s="23" t="s">
        <v>55</v>
      </c>
      <c r="E12" s="24">
        <v>64.07</v>
      </c>
      <c r="F12" s="24">
        <v>-148.72</v>
      </c>
      <c r="G12" s="11" t="s">
        <v>56</v>
      </c>
      <c r="H12" s="14" t="str">
        <f t="shared" si="0"/>
        <v>Simple Sb deposit prospect, inactive</v>
      </c>
      <c r="I12" s="14" t="str">
        <f>N12&amp;" ("&amp;Q12&amp;")"</f>
        <v>Sb (W)</v>
      </c>
      <c r="J12" s="14" t="s">
        <v>58</v>
      </c>
      <c r="K12" s="14" t="s">
        <v>59</v>
      </c>
      <c r="L12" s="14"/>
      <c r="M12" s="6" t="s">
        <v>133</v>
      </c>
      <c r="N12" s="6" t="s">
        <v>163</v>
      </c>
      <c r="O12" s="6" t="s">
        <v>134</v>
      </c>
      <c r="P12" s="6" t="s">
        <v>149</v>
      </c>
      <c r="Q12" s="6" t="s">
        <v>195</v>
      </c>
      <c r="R12" s="6" t="s">
        <v>205</v>
      </c>
      <c r="S12" s="6" t="s">
        <v>136</v>
      </c>
      <c r="T12" s="6" t="s">
        <v>166</v>
      </c>
      <c r="U12" s="6" t="s">
        <v>139</v>
      </c>
      <c r="V12" s="6" t="s">
        <v>140</v>
      </c>
      <c r="W12" s="6" t="s">
        <v>168</v>
      </c>
      <c r="X12" s="6" t="s">
        <v>206</v>
      </c>
      <c r="Y12" s="6" t="s">
        <v>55</v>
      </c>
      <c r="Z12" s="6" t="s">
        <v>143</v>
      </c>
      <c r="AA12" s="6">
        <v>20010731</v>
      </c>
      <c r="AB12" s="6" t="s">
        <v>207</v>
      </c>
      <c r="AC12" s="6" t="s">
        <v>136</v>
      </c>
      <c r="AD12" s="6" t="s">
        <v>146</v>
      </c>
      <c r="AE12" s="6" t="s">
        <v>171</v>
      </c>
      <c r="AF12" s="6" t="s">
        <v>136</v>
      </c>
      <c r="AG12" s="6" t="s">
        <v>136</v>
      </c>
      <c r="AH12" s="6" t="s">
        <v>136</v>
      </c>
      <c r="AI12" s="6" t="s">
        <v>174</v>
      </c>
    </row>
    <row r="13" spans="1:35" ht="51" customHeight="1">
      <c r="A13" s="22" t="s">
        <v>159</v>
      </c>
      <c r="B13" s="22">
        <v>3469</v>
      </c>
      <c r="C13" s="22"/>
      <c r="D13" s="23" t="s">
        <v>60</v>
      </c>
      <c r="E13" s="24">
        <v>64.06</v>
      </c>
      <c r="F13" s="24">
        <v>-148.72</v>
      </c>
      <c r="G13" s="11" t="s">
        <v>61</v>
      </c>
      <c r="H13" s="14" t="str">
        <f t="shared" si="0"/>
        <v>Polymetallic vein mine, inactive</v>
      </c>
      <c r="I13" s="14" t="s">
        <v>63</v>
      </c>
      <c r="J13" s="14" t="s">
        <v>64</v>
      </c>
      <c r="K13" s="14" t="s">
        <v>208</v>
      </c>
      <c r="L13" s="14" t="s">
        <v>66</v>
      </c>
      <c r="M13" s="6" t="s">
        <v>133</v>
      </c>
      <c r="N13" s="6" t="s">
        <v>11</v>
      </c>
      <c r="O13" s="6" t="s">
        <v>134</v>
      </c>
      <c r="P13" s="6" t="s">
        <v>149</v>
      </c>
      <c r="Q13" s="6" t="s">
        <v>209</v>
      </c>
      <c r="R13" s="6" t="s">
        <v>210</v>
      </c>
      <c r="S13" s="6" t="s">
        <v>136</v>
      </c>
      <c r="T13" s="6" t="s">
        <v>152</v>
      </c>
      <c r="U13" s="6" t="s">
        <v>139</v>
      </c>
      <c r="V13" s="6" t="s">
        <v>153</v>
      </c>
      <c r="W13" s="6" t="s">
        <v>211</v>
      </c>
      <c r="X13" s="6" t="s">
        <v>212</v>
      </c>
      <c r="Y13" s="6" t="s">
        <v>60</v>
      </c>
      <c r="Z13" s="6" t="s">
        <v>143</v>
      </c>
      <c r="AA13" s="6">
        <v>20010731</v>
      </c>
      <c r="AB13" s="6" t="s">
        <v>213</v>
      </c>
      <c r="AC13" s="6" t="s">
        <v>136</v>
      </c>
      <c r="AD13" s="6" t="s">
        <v>146</v>
      </c>
      <c r="AE13" s="6" t="s">
        <v>214</v>
      </c>
      <c r="AF13" s="6" t="s">
        <v>136</v>
      </c>
      <c r="AG13" s="6" t="s">
        <v>215</v>
      </c>
      <c r="AH13" s="6" t="s">
        <v>136</v>
      </c>
      <c r="AI13" s="6" t="s">
        <v>158</v>
      </c>
    </row>
    <row r="14" spans="1:35" ht="12.75">
      <c r="A14" s="22"/>
      <c r="B14" s="22">
        <v>3470</v>
      </c>
      <c r="C14" s="22"/>
      <c r="D14" s="23" t="s">
        <v>67</v>
      </c>
      <c r="E14" s="24">
        <v>64.05</v>
      </c>
      <c r="F14" s="24">
        <v>-148.72</v>
      </c>
      <c r="G14" s="11" t="s">
        <v>68</v>
      </c>
      <c r="H14" s="14" t="str">
        <f t="shared" si="0"/>
        <v>Placer Au-PGE mine, inactive</v>
      </c>
      <c r="I14" s="14" t="str">
        <f>N14&amp;" ("&amp;Q14&amp;")"</f>
        <v>Au (Hg, Pt)</v>
      </c>
      <c r="J14" s="14" t="str">
        <f>R14&amp;IF(EXACT(LEFT(W14,6),"Placer"),""," in ")&amp;LOWER(S14)</f>
        <v>Cinnabar, gold, platinum group metals </v>
      </c>
      <c r="K14" s="14"/>
      <c r="L14" s="14"/>
      <c r="M14" s="6" t="s">
        <v>133</v>
      </c>
      <c r="N14" s="6" t="s">
        <v>11</v>
      </c>
      <c r="O14" s="6" t="s">
        <v>134</v>
      </c>
      <c r="P14" s="6" t="s">
        <v>149</v>
      </c>
      <c r="Q14" s="6" t="s">
        <v>216</v>
      </c>
      <c r="R14" s="6" t="s">
        <v>217</v>
      </c>
      <c r="S14" s="6" t="s">
        <v>136</v>
      </c>
      <c r="T14" s="6" t="s">
        <v>152</v>
      </c>
      <c r="U14" s="6" t="s">
        <v>139</v>
      </c>
      <c r="V14" s="6" t="s">
        <v>153</v>
      </c>
      <c r="W14" s="6" t="s">
        <v>154</v>
      </c>
      <c r="X14" s="6" t="s">
        <v>218</v>
      </c>
      <c r="Y14" s="6" t="s">
        <v>67</v>
      </c>
      <c r="Z14" s="6" t="s">
        <v>143</v>
      </c>
      <c r="AA14" s="6">
        <v>20010731</v>
      </c>
      <c r="AB14" s="6" t="s">
        <v>219</v>
      </c>
      <c r="AC14" s="6" t="s">
        <v>145</v>
      </c>
      <c r="AD14" s="6" t="s">
        <v>146</v>
      </c>
      <c r="AE14" s="6" t="s">
        <v>147</v>
      </c>
      <c r="AF14" s="6" t="s">
        <v>136</v>
      </c>
      <c r="AG14" s="6" t="s">
        <v>220</v>
      </c>
      <c r="AH14" s="6" t="s">
        <v>136</v>
      </c>
      <c r="AI14" s="6" t="s">
        <v>158</v>
      </c>
    </row>
    <row r="15" spans="1:35" ht="12.75">
      <c r="A15" s="22"/>
      <c r="B15" s="22">
        <v>3471</v>
      </c>
      <c r="C15" s="22"/>
      <c r="D15" s="23" t="s">
        <v>71</v>
      </c>
      <c r="E15" s="24">
        <v>64.03</v>
      </c>
      <c r="F15" s="24">
        <v>-148.69</v>
      </c>
      <c r="G15" s="11" t="s">
        <v>72</v>
      </c>
      <c r="H15" s="14" t="str">
        <f t="shared" si="0"/>
        <v>Placer Au mine, inactive</v>
      </c>
      <c r="I15" s="14" t="str">
        <f>N15&amp;" ("&amp;Q15&amp;")"</f>
        <v>Au ( )</v>
      </c>
      <c r="J15" s="14" t="str">
        <f>R15&amp;IF(EXACT(LEFT(W15,6),"Placer"),""," in ")&amp;LOWER(S15)</f>
        <v>Gold </v>
      </c>
      <c r="K15" s="14"/>
      <c r="L15" s="14"/>
      <c r="M15" s="6" t="s">
        <v>133</v>
      </c>
      <c r="N15" s="6" t="s">
        <v>11</v>
      </c>
      <c r="O15" s="6" t="s">
        <v>134</v>
      </c>
      <c r="P15" s="6" t="s">
        <v>149</v>
      </c>
      <c r="Q15" s="6" t="s">
        <v>136</v>
      </c>
      <c r="R15" s="6" t="s">
        <v>137</v>
      </c>
      <c r="S15" s="6" t="s">
        <v>136</v>
      </c>
      <c r="T15" s="6" t="s">
        <v>152</v>
      </c>
      <c r="U15" s="6" t="s">
        <v>139</v>
      </c>
      <c r="V15" s="6" t="s">
        <v>153</v>
      </c>
      <c r="W15" s="6" t="s">
        <v>141</v>
      </c>
      <c r="X15" s="6" t="s">
        <v>221</v>
      </c>
      <c r="Y15" s="6" t="s">
        <v>71</v>
      </c>
      <c r="Z15" s="6" t="s">
        <v>143</v>
      </c>
      <c r="AA15" s="6">
        <v>20010731</v>
      </c>
      <c r="AB15" s="6" t="s">
        <v>222</v>
      </c>
      <c r="AC15" s="6" t="s">
        <v>145</v>
      </c>
      <c r="AD15" s="6" t="s">
        <v>146</v>
      </c>
      <c r="AE15" s="6" t="s">
        <v>147</v>
      </c>
      <c r="AF15" s="6" t="s">
        <v>136</v>
      </c>
      <c r="AG15" s="6" t="s">
        <v>223</v>
      </c>
      <c r="AH15" s="6" t="s">
        <v>136</v>
      </c>
      <c r="AI15" s="6" t="s">
        <v>158</v>
      </c>
    </row>
    <row r="16" spans="1:35" ht="25.5" customHeight="1">
      <c r="A16" s="22" t="s">
        <v>159</v>
      </c>
      <c r="B16" s="22">
        <v>3472</v>
      </c>
      <c r="C16" s="22"/>
      <c r="D16" s="23" t="s">
        <v>73</v>
      </c>
      <c r="E16" s="24">
        <v>64.05</v>
      </c>
      <c r="F16" s="24">
        <v>-148.62</v>
      </c>
      <c r="G16" s="11" t="s">
        <v>74</v>
      </c>
      <c r="H16" s="14" t="s">
        <v>75</v>
      </c>
      <c r="I16" s="14" t="str">
        <f>N16&amp;" ("&amp;Q16&amp;")"</f>
        <v>Sb (Ag, Au)</v>
      </c>
      <c r="J16" s="14" t="s">
        <v>77</v>
      </c>
      <c r="K16" s="14" t="s">
        <v>224</v>
      </c>
      <c r="L16" s="14"/>
      <c r="M16" s="6" t="s">
        <v>133</v>
      </c>
      <c r="N16" s="6" t="s">
        <v>163</v>
      </c>
      <c r="O16" s="6" t="s">
        <v>134</v>
      </c>
      <c r="P16" s="6" t="s">
        <v>149</v>
      </c>
      <c r="Q16" s="6" t="s">
        <v>225</v>
      </c>
      <c r="R16" s="6" t="s">
        <v>226</v>
      </c>
      <c r="S16" s="6" t="s">
        <v>136</v>
      </c>
      <c r="T16" s="6" t="s">
        <v>138</v>
      </c>
      <c r="U16" s="6" t="s">
        <v>139</v>
      </c>
      <c r="V16" s="6" t="s">
        <v>140</v>
      </c>
      <c r="W16" s="6" t="s">
        <v>136</v>
      </c>
      <c r="X16" s="6" t="s">
        <v>227</v>
      </c>
      <c r="Y16" s="6" t="s">
        <v>73</v>
      </c>
      <c r="Z16" s="6" t="s">
        <v>143</v>
      </c>
      <c r="AA16" s="6">
        <v>20010731</v>
      </c>
      <c r="AB16" s="6" t="s">
        <v>136</v>
      </c>
      <c r="AC16" s="6" t="s">
        <v>136</v>
      </c>
      <c r="AD16" s="6" t="s">
        <v>146</v>
      </c>
      <c r="AE16" s="6" t="s">
        <v>136</v>
      </c>
      <c r="AF16" s="6" t="s">
        <v>136</v>
      </c>
      <c r="AG16" s="6" t="s">
        <v>136</v>
      </c>
      <c r="AH16" s="6" t="s">
        <v>136</v>
      </c>
      <c r="AI16" s="6" t="s">
        <v>228</v>
      </c>
    </row>
    <row r="17" spans="1:35" ht="12.75">
      <c r="A17" s="22"/>
      <c r="B17" s="22">
        <v>3473</v>
      </c>
      <c r="C17" s="22"/>
      <c r="D17" s="23" t="s">
        <v>78</v>
      </c>
      <c r="E17" s="24">
        <v>64.1</v>
      </c>
      <c r="F17" s="24">
        <v>-148.52</v>
      </c>
      <c r="G17" s="11" t="s">
        <v>79</v>
      </c>
      <c r="H17" s="14" t="str">
        <f>LEFT($W17,(FIND("(Cox",$W17)-2))&amp;" "&amp;LOWER($T17)&amp;", "&amp;LOWER($U17)</f>
        <v>Placer Au mine, inactive</v>
      </c>
      <c r="I17" s="14" t="s">
        <v>229</v>
      </c>
      <c r="J17" s="14" t="s">
        <v>230</v>
      </c>
      <c r="K17" s="14"/>
      <c r="L17" s="14"/>
      <c r="M17" s="6" t="s">
        <v>133</v>
      </c>
      <c r="N17" s="6" t="s">
        <v>11</v>
      </c>
      <c r="O17" s="6" t="s">
        <v>134</v>
      </c>
      <c r="P17" s="6" t="s">
        <v>149</v>
      </c>
      <c r="Q17" s="6" t="s">
        <v>136</v>
      </c>
      <c r="R17" s="6" t="s">
        <v>137</v>
      </c>
      <c r="S17" s="6" t="s">
        <v>136</v>
      </c>
      <c r="T17" s="6" t="s">
        <v>152</v>
      </c>
      <c r="U17" s="6" t="s">
        <v>139</v>
      </c>
      <c r="V17" s="6" t="s">
        <v>153</v>
      </c>
      <c r="W17" s="6" t="s">
        <v>141</v>
      </c>
      <c r="X17" s="6" t="s">
        <v>231</v>
      </c>
      <c r="Y17" s="6" t="s">
        <v>78</v>
      </c>
      <c r="Z17" s="6" t="s">
        <v>143</v>
      </c>
      <c r="AA17" s="6">
        <v>20010731</v>
      </c>
      <c r="AB17" s="6" t="s">
        <v>232</v>
      </c>
      <c r="AC17" s="6" t="s">
        <v>145</v>
      </c>
      <c r="AD17" s="6" t="s">
        <v>146</v>
      </c>
      <c r="AE17" s="6" t="s">
        <v>147</v>
      </c>
      <c r="AF17" s="6" t="s">
        <v>136</v>
      </c>
      <c r="AG17" s="6" t="s">
        <v>233</v>
      </c>
      <c r="AH17" s="6" t="s">
        <v>136</v>
      </c>
      <c r="AI17" s="6" t="s">
        <v>148</v>
      </c>
    </row>
    <row r="18" spans="1:35" ht="12.75">
      <c r="A18" s="22"/>
      <c r="B18" s="22">
        <v>3474</v>
      </c>
      <c r="C18" s="22"/>
      <c r="D18" s="23" t="s">
        <v>80</v>
      </c>
      <c r="E18" s="24">
        <v>64.09</v>
      </c>
      <c r="F18" s="24">
        <v>-148.49</v>
      </c>
      <c r="G18" s="11" t="s">
        <v>81</v>
      </c>
      <c r="H18" s="14" t="str">
        <f>LEFT($W18,(FIND("(Cox",$W18)-2))&amp;" "&amp;LOWER($T18)&amp;", "&amp;LOWER($U18)</f>
        <v>Placer Au mines, undetermined</v>
      </c>
      <c r="I18" s="14" t="s">
        <v>229</v>
      </c>
      <c r="J18" s="14" t="s">
        <v>230</v>
      </c>
      <c r="K18" s="14"/>
      <c r="L18" s="14"/>
      <c r="M18" s="6" t="s">
        <v>133</v>
      </c>
      <c r="N18" s="6" t="s">
        <v>11</v>
      </c>
      <c r="O18" s="6" t="s">
        <v>134</v>
      </c>
      <c r="P18" s="6" t="s">
        <v>234</v>
      </c>
      <c r="Q18" s="6" t="s">
        <v>136</v>
      </c>
      <c r="R18" s="6" t="s">
        <v>137</v>
      </c>
      <c r="S18" s="6" t="s">
        <v>136</v>
      </c>
      <c r="T18" s="6" t="s">
        <v>235</v>
      </c>
      <c r="U18" s="6" t="s">
        <v>167</v>
      </c>
      <c r="V18" s="6" t="s">
        <v>236</v>
      </c>
      <c r="W18" s="6" t="s">
        <v>141</v>
      </c>
      <c r="X18" s="6" t="s">
        <v>237</v>
      </c>
      <c r="Y18" s="6" t="s">
        <v>80</v>
      </c>
      <c r="Z18" s="6" t="s">
        <v>143</v>
      </c>
      <c r="AA18" s="6">
        <v>20010731</v>
      </c>
      <c r="AB18" s="6" t="s">
        <v>136</v>
      </c>
      <c r="AC18" s="6" t="s">
        <v>145</v>
      </c>
      <c r="AD18" s="6" t="s">
        <v>146</v>
      </c>
      <c r="AE18" s="6" t="s">
        <v>147</v>
      </c>
      <c r="AF18" s="6" t="s">
        <v>136</v>
      </c>
      <c r="AG18" s="6" t="s">
        <v>238</v>
      </c>
      <c r="AH18" s="6" t="s">
        <v>136</v>
      </c>
      <c r="AI18" s="6" t="s">
        <v>148</v>
      </c>
    </row>
    <row r="19" spans="1:35" ht="38.25" customHeight="1">
      <c r="A19" s="22" t="s">
        <v>159</v>
      </c>
      <c r="B19" s="22">
        <v>3475</v>
      </c>
      <c r="C19" s="22"/>
      <c r="D19" s="23" t="s">
        <v>83</v>
      </c>
      <c r="E19" s="24">
        <v>64.05</v>
      </c>
      <c r="F19" s="24">
        <v>-148.55</v>
      </c>
      <c r="G19" s="11" t="s">
        <v>84</v>
      </c>
      <c r="H19" s="14" t="s">
        <v>85</v>
      </c>
      <c r="I19" s="15" t="s">
        <v>86</v>
      </c>
      <c r="J19" s="15" t="s">
        <v>87</v>
      </c>
      <c r="K19" s="14" t="s">
        <v>88</v>
      </c>
      <c r="L19" s="14" t="s">
        <v>89</v>
      </c>
      <c r="M19" s="6" t="s">
        <v>133</v>
      </c>
      <c r="N19" s="6" t="s">
        <v>163</v>
      </c>
      <c r="O19" s="6" t="s">
        <v>134</v>
      </c>
      <c r="P19" s="6" t="s">
        <v>149</v>
      </c>
      <c r="Q19" s="6" t="s">
        <v>136</v>
      </c>
      <c r="R19" s="6" t="s">
        <v>226</v>
      </c>
      <c r="S19" s="6" t="s">
        <v>136</v>
      </c>
      <c r="T19" s="6" t="s">
        <v>138</v>
      </c>
      <c r="U19" s="6" t="s">
        <v>139</v>
      </c>
      <c r="V19" s="6" t="s">
        <v>140</v>
      </c>
      <c r="W19" s="6" t="s">
        <v>136</v>
      </c>
      <c r="X19" s="6" t="s">
        <v>239</v>
      </c>
      <c r="Y19" s="6" t="s">
        <v>83</v>
      </c>
      <c r="Z19" s="6" t="s">
        <v>143</v>
      </c>
      <c r="AA19" s="6">
        <v>20010731</v>
      </c>
      <c r="AB19" s="6" t="s">
        <v>136</v>
      </c>
      <c r="AC19" s="6" t="s">
        <v>136</v>
      </c>
      <c r="AD19" s="6" t="s">
        <v>146</v>
      </c>
      <c r="AE19" s="6" t="s">
        <v>136</v>
      </c>
      <c r="AF19" s="6" t="s">
        <v>136</v>
      </c>
      <c r="AG19" s="6" t="s">
        <v>136</v>
      </c>
      <c r="AH19" s="6" t="s">
        <v>136</v>
      </c>
      <c r="AI19" s="6" t="s">
        <v>228</v>
      </c>
    </row>
    <row r="20" spans="1:35" ht="12.75">
      <c r="A20" s="22"/>
      <c r="B20" s="22">
        <v>3476</v>
      </c>
      <c r="C20" s="22"/>
      <c r="D20" s="23" t="s">
        <v>90</v>
      </c>
      <c r="E20" s="24">
        <v>64.03</v>
      </c>
      <c r="F20" s="24">
        <v>-148.54</v>
      </c>
      <c r="G20" s="11" t="s">
        <v>91</v>
      </c>
      <c r="H20" s="14" t="str">
        <f>LEFT($W20,(FIND("(Cox",$W20)-2))&amp;" "&amp;LOWER($T20)&amp;", "&amp;LOWER($U20)</f>
        <v>Placer Au mine, inactive</v>
      </c>
      <c r="I20" s="14" t="str">
        <f>N20&amp;" ("&amp;Q20&amp;")"</f>
        <v>Au (Ag, Pb, Sb)</v>
      </c>
      <c r="J20" s="14" t="str">
        <f>R20&amp;IF(EXACT(LEFT(W20,6),"Placer"),""," in ")&amp;LOWER(S20)</f>
        <v>Gold, jamesonite </v>
      </c>
      <c r="K20" s="14"/>
      <c r="L20" s="14"/>
      <c r="M20" s="6" t="s">
        <v>133</v>
      </c>
      <c r="N20" s="6" t="s">
        <v>11</v>
      </c>
      <c r="O20" s="6" t="s">
        <v>134</v>
      </c>
      <c r="P20" s="6" t="s">
        <v>149</v>
      </c>
      <c r="Q20" s="6" t="s">
        <v>164</v>
      </c>
      <c r="R20" s="6" t="s">
        <v>240</v>
      </c>
      <c r="S20" s="6" t="s">
        <v>136</v>
      </c>
      <c r="T20" s="6" t="s">
        <v>152</v>
      </c>
      <c r="U20" s="6" t="s">
        <v>139</v>
      </c>
      <c r="V20" s="6" t="s">
        <v>153</v>
      </c>
      <c r="W20" s="6" t="s">
        <v>141</v>
      </c>
      <c r="X20" s="6" t="s">
        <v>241</v>
      </c>
      <c r="Y20" s="6" t="s">
        <v>90</v>
      </c>
      <c r="Z20" s="6" t="s">
        <v>143</v>
      </c>
      <c r="AA20" s="6">
        <v>20010731</v>
      </c>
      <c r="AB20" s="6" t="s">
        <v>242</v>
      </c>
      <c r="AC20" s="6" t="s">
        <v>145</v>
      </c>
      <c r="AD20" s="6" t="s">
        <v>146</v>
      </c>
      <c r="AE20" s="6" t="s">
        <v>147</v>
      </c>
      <c r="AF20" s="6" t="s">
        <v>136</v>
      </c>
      <c r="AG20" s="6" t="s">
        <v>243</v>
      </c>
      <c r="AH20" s="6" t="s">
        <v>136</v>
      </c>
      <c r="AI20" s="6" t="s">
        <v>148</v>
      </c>
    </row>
    <row r="21" spans="1:35" ht="12.75">
      <c r="A21" s="22"/>
      <c r="B21" s="22">
        <v>3477</v>
      </c>
      <c r="C21" s="22"/>
      <c r="D21" s="23" t="s">
        <v>93</v>
      </c>
      <c r="E21" s="24">
        <v>64</v>
      </c>
      <c r="F21" s="24">
        <v>-148.55</v>
      </c>
      <c r="G21" s="11" t="s">
        <v>94</v>
      </c>
      <c r="H21" s="14" t="str">
        <f>LEFT($W21,(FIND("(Cox",$W21)-2))&amp;" "&amp;LOWER($T21)&amp;", "&amp;LOWER($U21)</f>
        <v>Placer Au mine, inactive</v>
      </c>
      <c r="I21" s="14" t="str">
        <f>N21&amp;" ("&amp;Q21&amp;")"</f>
        <v>Au ( )</v>
      </c>
      <c r="J21" s="14" t="str">
        <f>R21&amp;IF(EXACT(LEFT(W21,6),"Placer"),""," in ")&amp;LOWER(S21)</f>
        <v>Gold </v>
      </c>
      <c r="K21" s="14"/>
      <c r="L21" s="14"/>
      <c r="M21" s="6" t="s">
        <v>133</v>
      </c>
      <c r="N21" s="6" t="s">
        <v>11</v>
      </c>
      <c r="O21" s="6" t="s">
        <v>134</v>
      </c>
      <c r="P21" s="6" t="s">
        <v>149</v>
      </c>
      <c r="Q21" s="6" t="s">
        <v>136</v>
      </c>
      <c r="R21" s="6" t="s">
        <v>137</v>
      </c>
      <c r="S21" s="6" t="s">
        <v>136</v>
      </c>
      <c r="T21" s="6" t="s">
        <v>152</v>
      </c>
      <c r="U21" s="6" t="s">
        <v>139</v>
      </c>
      <c r="V21" s="6" t="s">
        <v>153</v>
      </c>
      <c r="W21" s="6" t="s">
        <v>141</v>
      </c>
      <c r="X21" s="6" t="s">
        <v>244</v>
      </c>
      <c r="Y21" s="6" t="s">
        <v>93</v>
      </c>
      <c r="Z21" s="6" t="s">
        <v>143</v>
      </c>
      <c r="AA21" s="6">
        <v>20010731</v>
      </c>
      <c r="AB21" s="6" t="s">
        <v>245</v>
      </c>
      <c r="AC21" s="6" t="s">
        <v>145</v>
      </c>
      <c r="AD21" s="6" t="s">
        <v>146</v>
      </c>
      <c r="AE21" s="6" t="s">
        <v>147</v>
      </c>
      <c r="AF21" s="6" t="s">
        <v>136</v>
      </c>
      <c r="AG21" s="6" t="s">
        <v>246</v>
      </c>
      <c r="AH21" s="6" t="s">
        <v>136</v>
      </c>
      <c r="AI21" s="6" t="s">
        <v>148</v>
      </c>
    </row>
    <row r="22" spans="1:12" s="8" customFormat="1" ht="114.75" customHeight="1">
      <c r="A22" s="21" t="s">
        <v>159</v>
      </c>
      <c r="B22" s="21"/>
      <c r="C22" s="21"/>
      <c r="D22" s="8" t="s">
        <v>95</v>
      </c>
      <c r="E22" s="7">
        <v>64.085</v>
      </c>
      <c r="F22" s="7">
        <v>-148.586</v>
      </c>
      <c r="G22" s="4" t="s">
        <v>96</v>
      </c>
      <c r="H22" s="4" t="s">
        <v>97</v>
      </c>
      <c r="I22" s="4" t="s">
        <v>98</v>
      </c>
      <c r="J22" s="4" t="s">
        <v>99</v>
      </c>
      <c r="K22" s="4" t="s">
        <v>100</v>
      </c>
      <c r="L22" s="4" t="s">
        <v>247</v>
      </c>
    </row>
    <row r="23" spans="1:12" s="8" customFormat="1" ht="25.5" customHeight="1">
      <c r="A23" s="21"/>
      <c r="B23" s="21"/>
      <c r="C23" s="21"/>
      <c r="D23" s="8" t="s">
        <v>95</v>
      </c>
      <c r="E23" s="7">
        <v>64.066043774</v>
      </c>
      <c r="F23" s="7">
        <v>-148.501416744</v>
      </c>
      <c r="G23" s="4" t="s">
        <v>101</v>
      </c>
      <c r="H23" s="5" t="s">
        <v>102</v>
      </c>
      <c r="I23" s="4" t="s">
        <v>103</v>
      </c>
      <c r="J23" s="4" t="s">
        <v>104</v>
      </c>
      <c r="K23" s="4" t="s">
        <v>105</v>
      </c>
      <c r="L23" s="4" t="s">
        <v>106</v>
      </c>
    </row>
  </sheetData>
  <mergeCells count="1">
    <mergeCell ref="D1:L1"/>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Joni</cp:lastModifiedBy>
  <cp:lastPrinted>2006-06-13T16:17:39Z</cp:lastPrinted>
  <dcterms:created xsi:type="dcterms:W3CDTF">2006-05-25T19:18:44Z</dcterms:created>
  <dcterms:modified xsi:type="dcterms:W3CDTF">2006-06-13T16:32:25Z</dcterms:modified>
  <cp:category/>
  <cp:version/>
  <cp:contentType/>
  <cp:contentStatus/>
</cp:coreProperties>
</file>