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50" windowHeight="12690" tabRatio="652" firstSheet="15" activeTab="24"/>
  </bookViews>
  <sheets>
    <sheet name="Table 1" sheetId="1" r:id="rId1"/>
    <sheet name="Table 2" sheetId="2" r:id="rId2"/>
    <sheet name="Table 3" sheetId="3" r:id="rId3"/>
    <sheet name="Table 4" sheetId="4" r:id="rId4"/>
    <sheet name="Table 5" sheetId="5" r:id="rId5"/>
    <sheet name="Table 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 16" sheetId="16" r:id="rId16"/>
    <sheet name="Table17" sheetId="17" r:id="rId17"/>
    <sheet name="Table18" sheetId="18" r:id="rId18"/>
    <sheet name="Table19" sheetId="19" r:id="rId19"/>
    <sheet name="Table 20" sheetId="20" r:id="rId20"/>
    <sheet name="Table 21" sheetId="21" r:id="rId21"/>
    <sheet name="Table 22" sheetId="22" r:id="rId22"/>
    <sheet name="Table 23" sheetId="23" r:id="rId23"/>
    <sheet name="Table 24" sheetId="24" r:id="rId24"/>
    <sheet name="Table25" sheetId="25" r:id="rId25"/>
    <sheet name="Appendix A" sheetId="26" r:id="rId26"/>
    <sheet name="Appendix B" sheetId="27" r:id="rId27"/>
    <sheet name="Appx_G" sheetId="28" r:id="rId28"/>
    <sheet name="Appx_H" sheetId="29" r:id="rId29"/>
    <sheet name="GoldProd" sheetId="30" r:id="rId30"/>
  </sheets>
  <definedNames/>
  <calcPr fullCalcOnLoad="1"/>
</workbook>
</file>

<file path=xl/sharedStrings.xml><?xml version="1.0" encoding="utf-8"?>
<sst xmlns="http://schemas.openxmlformats.org/spreadsheetml/2006/main" count="2636" uniqueCount="803">
  <si>
    <r>
      <t>Hardrock Rotary</t>
    </r>
    <r>
      <rPr>
        <b/>
        <vertAlign val="superscript"/>
        <sz val="10"/>
        <rFont val="Arial"/>
        <family val="2"/>
      </rPr>
      <t>a</t>
    </r>
  </si>
  <si>
    <r>
      <t xml:space="preserve">Table 23. </t>
    </r>
    <r>
      <rPr>
        <i/>
        <sz val="10"/>
        <rFont val="Arial"/>
        <family val="2"/>
      </rPr>
      <t>Detailed state airborne geophysical surveys and follow-up geologic ground-truth mapping as of December 2004</t>
    </r>
    <r>
      <rPr>
        <i/>
        <vertAlign val="superscript"/>
        <sz val="10"/>
        <rFont val="Arial"/>
        <family val="2"/>
      </rPr>
      <t>a</t>
    </r>
  </si>
  <si>
    <r>
      <t>a</t>
    </r>
    <r>
      <rPr>
        <sz val="8"/>
        <rFont val="Arial"/>
        <family val="2"/>
      </rPr>
      <t xml:space="preserve">Projects funded by the Alaska State Legislature.  Projects concentrate on state, Native, state-selected, and Native-selected lands and are managed by DGGS. </t>
    </r>
  </si>
  <si>
    <r>
      <t xml:space="preserve">Table 24. </t>
    </r>
    <r>
      <rPr>
        <i/>
        <sz val="10"/>
        <rFont val="Arial"/>
        <family val="2"/>
      </rPr>
      <t>Detailed federal airborne geophysical survey work as of December 2004</t>
    </r>
    <r>
      <rPr>
        <i/>
        <vertAlign val="superscript"/>
        <sz val="10"/>
        <rFont val="Arial"/>
        <family val="2"/>
      </rPr>
      <t>a</t>
    </r>
  </si>
  <si>
    <r>
      <t>a</t>
    </r>
    <r>
      <rPr>
        <sz val="8"/>
        <rFont val="Arial"/>
        <family val="2"/>
      </rPr>
      <t xml:space="preserve">Projects funded mainly by U.S. Bureau of Land Management with contributions by DGGS, local and state governments, and private corporations. Projects concentrate mainly on federal land.  Data are released through DGGS. </t>
    </r>
  </si>
  <si>
    <r>
      <t>b</t>
    </r>
    <r>
      <rPr>
        <sz val="8"/>
        <rFont val="Arial"/>
        <family val="2"/>
      </rPr>
      <t>Major funding came from BLM and the City of Wrangell.</t>
    </r>
  </si>
  <si>
    <r>
      <t>c</t>
    </r>
    <r>
      <rPr>
        <sz val="8"/>
        <rFont val="Arial"/>
        <family val="2"/>
      </rPr>
      <t>Major funding came from BLM and Ketchikan Gateway Borough.  Sealaska Corp., Alaska State Mental Health Land Trust Office, the City of Coffman Cove, and the City of Thorne Bay also contributed funds.  Sealaska Corp. also contributed previously acquired geophysical data.</t>
    </r>
  </si>
  <si>
    <t>State mineral rents and royalties</t>
  </si>
  <si>
    <r>
      <t>State claim rentals</t>
    </r>
    <r>
      <rPr>
        <vertAlign val="superscript"/>
        <sz val="10"/>
        <rFont val="Arial"/>
        <family val="2"/>
      </rPr>
      <t>b</t>
    </r>
  </si>
  <si>
    <r>
      <t>a</t>
    </r>
    <r>
      <rPr>
        <sz val="8"/>
        <rFont val="Arial"/>
        <family val="0"/>
      </rPr>
      <t>Does not include state corporate income taxes, that are not released for this study.</t>
    </r>
  </si>
  <si>
    <r>
      <t>b</t>
    </r>
    <r>
      <rPr>
        <sz val="8"/>
        <rFont val="Arial"/>
        <family val="0"/>
      </rPr>
      <t>Includes upland lease and offshore lease rentals.</t>
    </r>
  </si>
  <si>
    <t>State coal rents and royalties</t>
  </si>
  <si>
    <t>State material sales</t>
  </si>
  <si>
    <r>
      <t>c</t>
    </r>
    <r>
      <rPr>
        <sz val="8"/>
        <rFont val="Arial"/>
        <family val="0"/>
      </rPr>
      <t>Includes metals, coal, and material.</t>
    </r>
  </si>
  <si>
    <r>
      <t>d</t>
    </r>
    <r>
      <rPr>
        <sz val="8"/>
        <rFont val="Arial"/>
        <family val="0"/>
      </rPr>
      <t>Mining license tax has been adjusted to final numbers 1999 to 2003; payments are made in the year following report end date, but not adjusted to</t>
    </r>
  </si>
  <si>
    <r>
      <t>Quadrangle name</t>
    </r>
    <r>
      <rPr>
        <b/>
        <vertAlign val="superscript"/>
        <sz val="10"/>
        <rFont val="Arial"/>
        <family val="2"/>
      </rPr>
      <t>a</t>
    </r>
  </si>
  <si>
    <r>
      <t>a</t>
    </r>
    <r>
      <rPr>
        <sz val="8"/>
        <rFont val="Arial"/>
        <family val="0"/>
      </rPr>
      <t>Unlisted quadrangles did not have any staked mining claims between 2000 and 2004.</t>
    </r>
  </si>
  <si>
    <t>Prospecting sites in Alaska 1998–2004</t>
  </si>
  <si>
    <r>
      <t>a</t>
    </r>
    <r>
      <rPr>
        <sz val="8"/>
        <rFont val="Arial"/>
        <family val="2"/>
      </rPr>
      <t>Unlisted quadrangles did not have any prospect sites staked during 1998-2004.</t>
    </r>
  </si>
  <si>
    <t xml:space="preserve">Juneau &amp; Admiralty districts </t>
  </si>
  <si>
    <t>Iliamna-Bristol Bay district</t>
  </si>
  <si>
    <t>Rampart district</t>
  </si>
  <si>
    <r>
      <t>a</t>
    </r>
    <r>
      <rPr>
        <sz val="8"/>
        <rFont val="Arial"/>
        <family val="2"/>
      </rPr>
      <t>No copper credits in 2003 and 2004.</t>
    </r>
  </si>
  <si>
    <r>
      <t>b</t>
    </r>
    <r>
      <rPr>
        <sz val="8"/>
        <rFont val="Arial"/>
        <family val="2"/>
      </rPr>
      <t>Part-year production.</t>
    </r>
  </si>
  <si>
    <r>
      <t>c</t>
    </r>
    <r>
      <rPr>
        <sz val="8"/>
        <rFont val="Arial"/>
        <family val="2"/>
      </rPr>
      <t>No production in 1994 and 1995 due to mine closure.</t>
    </r>
  </si>
  <si>
    <t>Total</t>
  </si>
  <si>
    <t>Mineral exploration</t>
  </si>
  <si>
    <t>Placer</t>
  </si>
  <si>
    <t>Base</t>
  </si>
  <si>
    <t>Rock</t>
  </si>
  <si>
    <t>Coal</t>
  </si>
  <si>
    <t>Precious</t>
  </si>
  <si>
    <t>Industrial</t>
  </si>
  <si>
    <t>W</t>
  </si>
  <si>
    <t>Lode</t>
  </si>
  <si>
    <t>Employment</t>
  </si>
  <si>
    <t>Year</t>
  </si>
  <si>
    <t>Eastern</t>
  </si>
  <si>
    <t>South-</t>
  </si>
  <si>
    <t>Northern</t>
  </si>
  <si>
    <t>Western</t>
  </si>
  <si>
    <t>Interior</t>
  </si>
  <si>
    <t>central</t>
  </si>
  <si>
    <t>western</t>
  </si>
  <si>
    <t>eastern</t>
  </si>
  <si>
    <t>Development Expenditures</t>
  </si>
  <si>
    <t>Base metals</t>
  </si>
  <si>
    <t>Polymetallic</t>
  </si>
  <si>
    <t>Precious metals</t>
  </si>
  <si>
    <t>Coal and peat</t>
  </si>
  <si>
    <t>Industrial minerals</t>
  </si>
  <si>
    <t>TOTAL</t>
  </si>
  <si>
    <t>Development Employment</t>
  </si>
  <si>
    <t>Workdays</t>
  </si>
  <si>
    <t>No. of companies</t>
  </si>
  <si>
    <t>0 - No expenditures reported.</t>
  </si>
  <si>
    <r>
      <t>a</t>
    </r>
    <r>
      <rPr>
        <sz val="8"/>
        <rFont val="Arial"/>
        <family val="2"/>
      </rPr>
      <t>Based on 260-day workyear.</t>
    </r>
  </si>
  <si>
    <r>
      <t>b</t>
    </r>
    <r>
      <rPr>
        <sz val="8"/>
        <rFont val="Arial"/>
        <family val="2"/>
      </rPr>
      <t>Some companies active in more than one area.</t>
    </r>
  </si>
  <si>
    <t>Poly-</t>
  </si>
  <si>
    <t>Metals</t>
  </si>
  <si>
    <t>Metallics</t>
  </si>
  <si>
    <t>Minerals</t>
  </si>
  <si>
    <t>and peat</t>
  </si>
  <si>
    <t>N/A</t>
  </si>
  <si>
    <t>Eastern Interior</t>
  </si>
  <si>
    <t>South-central</t>
  </si>
  <si>
    <t>South-western</t>
  </si>
  <si>
    <t>South-eastern</t>
  </si>
  <si>
    <t>Coal subtotal</t>
  </si>
  <si>
    <t>Hardrock core</t>
  </si>
  <si>
    <t>Hardrock rotary</t>
  </si>
  <si>
    <t>Hardrock subtotal</t>
  </si>
  <si>
    <t>TOTAL (feet)</t>
  </si>
  <si>
    <t>Type of drilling</t>
  </si>
  <si>
    <t>Placer Exploration</t>
  </si>
  <si>
    <t>Placer Thawing</t>
  </si>
  <si>
    <t>TOTAL PLACER</t>
  </si>
  <si>
    <t>TOTAL COAL</t>
  </si>
  <si>
    <t>TOTAL HARDROCK</t>
  </si>
  <si>
    <t>TOTAL FEET</t>
  </si>
  <si>
    <r>
      <t>Precious metals</t>
    </r>
    <r>
      <rPr>
        <b/>
        <vertAlign val="superscript"/>
        <sz val="10"/>
        <rFont val="Arial"/>
        <family val="2"/>
      </rPr>
      <t>b</t>
    </r>
  </si>
  <si>
    <t>Silver (ounces)</t>
  </si>
  <si>
    <t>Lead (tons)</t>
  </si>
  <si>
    <t>Zinc (tons)</t>
  </si>
  <si>
    <t>Subtotal</t>
  </si>
  <si>
    <t>Industrial Minerals</t>
  </si>
  <si>
    <t>Jade and soapstone (tons)</t>
  </si>
  <si>
    <t>Sand and gravel (million tons)</t>
  </si>
  <si>
    <t>Coal (tons)</t>
  </si>
  <si>
    <t>Peat (cubic yards)</t>
  </si>
  <si>
    <t>Gold/silver mining</t>
  </si>
  <si>
    <r>
      <t>Peat</t>
    </r>
    <r>
      <rPr>
        <vertAlign val="superscript"/>
        <sz val="10"/>
        <rFont val="Arial"/>
        <family val="2"/>
      </rPr>
      <t>b</t>
    </r>
  </si>
  <si>
    <r>
      <t xml:space="preserve">Table 4. </t>
    </r>
    <r>
      <rPr>
        <i/>
        <sz val="10"/>
        <rFont val="Arial"/>
        <family val="2"/>
      </rPr>
      <t>Reported exploration expenditures in Alaska by commodity, 1982 - 2004</t>
    </r>
  </si>
  <si>
    <r>
      <t>Other</t>
    </r>
    <r>
      <rPr>
        <b/>
        <vertAlign val="superscript"/>
        <sz val="10"/>
        <rFont val="Arial"/>
        <family val="2"/>
      </rPr>
      <t>c</t>
    </r>
  </si>
  <si>
    <r>
      <t>Polymetallic</t>
    </r>
    <r>
      <rPr>
        <vertAlign val="superscript"/>
        <sz val="10"/>
        <rFont val="Arial"/>
        <family val="2"/>
      </rPr>
      <t>a</t>
    </r>
  </si>
  <si>
    <t>Eastern interior</t>
  </si>
  <si>
    <t>Exploration expenditures</t>
  </si>
  <si>
    <t>Exploration employment</t>
  </si>
  <si>
    <t>Alaska Peninsula</t>
  </si>
  <si>
    <t>State Claims</t>
  </si>
  <si>
    <t>State Prospecting Sites</t>
  </si>
  <si>
    <t>Federal Claims</t>
  </si>
  <si>
    <t>New</t>
  </si>
  <si>
    <t>Total (Active)</t>
  </si>
  <si>
    <t>40 acre</t>
  </si>
  <si>
    <t>160 acre</t>
  </si>
  <si>
    <t>Federal claims = 20 acres, State claims = 40 acres or 160 acres, State prospecting sites = 160 acres.</t>
  </si>
  <si>
    <t>Nome District western core area</t>
  </si>
  <si>
    <t>494 sq. miles</t>
  </si>
  <si>
    <t>Airborne geophysical/ground-truth geological mapping</t>
  </si>
  <si>
    <t>Nyac District core area</t>
  </si>
  <si>
    <t>183 sq. miles</t>
  </si>
  <si>
    <t>Airborne aeromagnetic mapping</t>
  </si>
  <si>
    <t>Circle District core area</t>
  </si>
  <si>
    <t>338 sq. miles</t>
  </si>
  <si>
    <t>Airborne geophysical mapping/ground-truth geologic map</t>
  </si>
  <si>
    <t>Valdez Creek District</t>
  </si>
  <si>
    <t>75 sq. miles</t>
  </si>
  <si>
    <t>Airborne geophysical mapping</t>
  </si>
  <si>
    <t>Fairbanks District</t>
  </si>
  <si>
    <t>626 sq. miles</t>
  </si>
  <si>
    <t>Richardson District</t>
  </si>
  <si>
    <t>137 sq. miles</t>
  </si>
  <si>
    <t>Rampart/Manley-Tofty</t>
  </si>
  <si>
    <t>1,017 sq. miles</t>
  </si>
  <si>
    <t>Upper Chulitna District</t>
  </si>
  <si>
    <t>364 sq. miles</t>
  </si>
  <si>
    <t>Petersville-Collinsville District</t>
  </si>
  <si>
    <t>415 sq. miles</t>
  </si>
  <si>
    <t>Iron Creek District</t>
  </si>
  <si>
    <t>689 sq. miles</t>
  </si>
  <si>
    <t xml:space="preserve">Airborne geophysical mapping/ground-truth geologic map </t>
  </si>
  <si>
    <t>Ruby District</t>
  </si>
  <si>
    <t>591 sq. miles</t>
  </si>
  <si>
    <t>Fortymile District</t>
  </si>
  <si>
    <t>1,036 sq. miles</t>
  </si>
  <si>
    <t>Airborne geophysical mapping/ground-truth geologic maps</t>
  </si>
  <si>
    <t>Livengood District</t>
  </si>
  <si>
    <t>229 sq. miles</t>
  </si>
  <si>
    <t xml:space="preserve">SalchaRiver/North Pogo </t>
  </si>
  <si>
    <t>1,032 sq. miles</t>
  </si>
  <si>
    <t>Southeast extension of Salcha River/Pogo</t>
  </si>
  <si>
    <t>91 sq. miles</t>
  </si>
  <si>
    <t>Liberty Bell</t>
  </si>
  <si>
    <t>276 sq. miles</t>
  </si>
  <si>
    <t>Broad Pass</t>
  </si>
  <si>
    <t>304 sq. miles</t>
  </si>
  <si>
    <t>Council</t>
  </si>
  <si>
    <t>618 sq. miles</t>
  </si>
  <si>
    <t>Note: Surveys listed above are complete except where noted. Additional areas will be scheduled for surveying at later dates contingent on future funding.</t>
  </si>
  <si>
    <t>1,111 sq. miles</t>
  </si>
  <si>
    <t>Koyukuk/Wiseman</t>
  </si>
  <si>
    <t>533 sq. miles</t>
  </si>
  <si>
    <t>605 sq. miles</t>
  </si>
  <si>
    <t>Aniak</t>
  </si>
  <si>
    <t>1,240 sq. miles</t>
  </si>
  <si>
    <t>Delta River</t>
  </si>
  <si>
    <t>603 sq. miles</t>
  </si>
  <si>
    <t>Airborne geophysical mapping (released 2003)</t>
  </si>
  <si>
    <t>Sleetmute</t>
  </si>
  <si>
    <t>641 sq. miles</t>
  </si>
  <si>
    <t>4,733 sq. miles</t>
  </si>
  <si>
    <t>0.5% of Alaska’s total area</t>
  </si>
  <si>
    <t>Peninsula</t>
  </si>
  <si>
    <t>QUANTITY</t>
  </si>
  <si>
    <t>Gold (ounces)</t>
  </si>
  <si>
    <t>Copper (tons)</t>
  </si>
  <si>
    <t>Rock (M tons), incl's limestone</t>
  </si>
  <si>
    <t>Operator</t>
  </si>
  <si>
    <t>Creek</t>
  </si>
  <si>
    <t>District</t>
  </si>
  <si>
    <t>Northern Region</t>
  </si>
  <si>
    <t>Armstrong, Jay &amp; Jerome</t>
  </si>
  <si>
    <t>Gold Creek</t>
  </si>
  <si>
    <t>Koyukuk</t>
  </si>
  <si>
    <t>O/P Placer</t>
  </si>
  <si>
    <t>Boulder Creek Mining, Michael Shupe</t>
  </si>
  <si>
    <t>Boulder Creek</t>
  </si>
  <si>
    <t>John Hall, Compass Mining Inc.</t>
  </si>
  <si>
    <t>Robert Wright</t>
  </si>
  <si>
    <t>Magnet/Gold</t>
  </si>
  <si>
    <t>Paradise Valley Inc. (Manns, Mick)</t>
  </si>
  <si>
    <t>Birch/Flat Creeks</t>
  </si>
  <si>
    <t>Overton, Jules</t>
  </si>
  <si>
    <t>Gold Bottom Gulch</t>
  </si>
  <si>
    <t>Teck Cominco Alaska Inc.</t>
  </si>
  <si>
    <t xml:space="preserve">Red Dog </t>
  </si>
  <si>
    <t>Noatak</t>
  </si>
  <si>
    <t>HR O/P (zinc/lead/silver)</t>
  </si>
  <si>
    <t>Weisz, Larry</t>
  </si>
  <si>
    <t>Hammond River</t>
  </si>
  <si>
    <t>Western Region</t>
  </si>
  <si>
    <t>Illinois Creek</t>
  </si>
  <si>
    <t>Kaiyuh</t>
  </si>
  <si>
    <t>HP O/P (gold/silver)</t>
  </si>
  <si>
    <t>Anderson, Ralph</t>
  </si>
  <si>
    <t>Dry Creek</t>
  </si>
  <si>
    <t>Nome</t>
  </si>
  <si>
    <t>Barry Clay</t>
  </si>
  <si>
    <t>Swift Creek</t>
  </si>
  <si>
    <t>Ruby</t>
  </si>
  <si>
    <t>Craig Coggins</t>
  </si>
  <si>
    <t>Offshore</t>
  </si>
  <si>
    <t>Cape Nome</t>
  </si>
  <si>
    <t>S/D</t>
  </si>
  <si>
    <t>Doug Clark</t>
  </si>
  <si>
    <t>Boob Creek</t>
  </si>
  <si>
    <t>Iditarod</t>
  </si>
  <si>
    <t>Jim Hansen</t>
  </si>
  <si>
    <t>Mystery Creek</t>
  </si>
  <si>
    <t>Little Creek Mining, Paul Sayer</t>
  </si>
  <si>
    <t>Little Creek</t>
  </si>
  <si>
    <t>Innoko</t>
  </si>
  <si>
    <t>Pomrenke, Steve</t>
  </si>
  <si>
    <t>Anvil Creek</t>
  </si>
  <si>
    <t>Rosander Mining</t>
  </si>
  <si>
    <t>Colorado</t>
  </si>
  <si>
    <t>McGrath</t>
  </si>
  <si>
    <t>Taiga Mining</t>
  </si>
  <si>
    <t>Aloha Ck</t>
  </si>
  <si>
    <t>Tweet, N. B. &amp; Sons</t>
  </si>
  <si>
    <t>Kougarok</t>
  </si>
  <si>
    <t>Alan Las</t>
  </si>
  <si>
    <t>No Grub</t>
  </si>
  <si>
    <t>Fairbanks</t>
  </si>
  <si>
    <t>Aurora Mining Company</t>
  </si>
  <si>
    <t>Circle</t>
  </si>
  <si>
    <t>B &amp; G Resources</t>
  </si>
  <si>
    <t>Greenhorn Gulch</t>
  </si>
  <si>
    <t>Berry Enterprises</t>
  </si>
  <si>
    <t>Ketchum Creek</t>
  </si>
  <si>
    <t>Blue Skies Mining, Don Kiehl</t>
  </si>
  <si>
    <t>Gold King Creek</t>
  </si>
  <si>
    <t>Bonnifield</t>
  </si>
  <si>
    <t>Boyd Blair Recoverable Living Trust</t>
  </si>
  <si>
    <t>Eva</t>
  </si>
  <si>
    <t>C.J. Hill</t>
  </si>
  <si>
    <t>Lost Chicken</t>
  </si>
  <si>
    <t>Charles Hammond</t>
  </si>
  <si>
    <t>Cy Bras</t>
  </si>
  <si>
    <t>Canyon Creek</t>
  </si>
  <si>
    <t>D. Harvey Bickell</t>
  </si>
  <si>
    <t>Walker Fork</t>
  </si>
  <si>
    <t>David Howland</t>
  </si>
  <si>
    <t>Chistochina</t>
  </si>
  <si>
    <t>Dawn Lines</t>
  </si>
  <si>
    <t>de Lima Placers</t>
  </si>
  <si>
    <t>American Creek</t>
  </si>
  <si>
    <t>Tofty</t>
  </si>
  <si>
    <t>Depem Mining, Donald Stein</t>
  </si>
  <si>
    <t>Gilmore Creek</t>
  </si>
  <si>
    <t>Double J Mining, Judd Edgerton</t>
  </si>
  <si>
    <t>Fairbanks Creek</t>
  </si>
  <si>
    <t>Eric Kile</t>
  </si>
  <si>
    <t>Fort Knox Mine</t>
  </si>
  <si>
    <t>HR O/P (gold)</t>
  </si>
  <si>
    <t>GeoQuest</t>
  </si>
  <si>
    <t>Chicken Creek</t>
  </si>
  <si>
    <t xml:space="preserve">George Seuffert </t>
  </si>
  <si>
    <t>Gordon Fulton</t>
  </si>
  <si>
    <t>Hard Head Mining</t>
  </si>
  <si>
    <t>Hayden Mining, Forest Hayden</t>
  </si>
  <si>
    <t>Baby Creek</t>
  </si>
  <si>
    <t>Harrison Creek Mining Co.</t>
  </si>
  <si>
    <t>Harrison Creek</t>
  </si>
  <si>
    <t>Hopen Operations</t>
  </si>
  <si>
    <t>Cleary Creek</t>
  </si>
  <si>
    <t>Interior Alaskana, Nancy Loud</t>
  </si>
  <si>
    <t>James Wilde</t>
  </si>
  <si>
    <t>Switch/Deadwood</t>
  </si>
  <si>
    <t>Keller, Robert</t>
  </si>
  <si>
    <t>Thistle</t>
  </si>
  <si>
    <t>Koppenberg Mining &amp; Manufacturing</t>
  </si>
  <si>
    <t>Faith Creek</t>
  </si>
  <si>
    <t>Lapp &amp; Son Mining</t>
  </si>
  <si>
    <t>Leo Regner</t>
  </si>
  <si>
    <t>Olson, Gordon</t>
  </si>
  <si>
    <t>Jack Wade</t>
  </si>
  <si>
    <t>Owen Mining, Jeff Owen</t>
  </si>
  <si>
    <t>Davis</t>
  </si>
  <si>
    <t>Pat McCloskey</t>
  </si>
  <si>
    <t>Deadwood</t>
  </si>
  <si>
    <t>Polar Mining Inc.</t>
  </si>
  <si>
    <t>Goldstream Creek</t>
  </si>
  <si>
    <t>Randy Renfro</t>
  </si>
  <si>
    <t>Fortymile</t>
  </si>
  <si>
    <t>Rudd Van Dyke</t>
  </si>
  <si>
    <t>SD</t>
  </si>
  <si>
    <t>Sheldon Maier</t>
  </si>
  <si>
    <t>Montana</t>
  </si>
  <si>
    <t>Steve Losonsky</t>
  </si>
  <si>
    <t>Hunter/Dawson</t>
  </si>
  <si>
    <t>Rampart</t>
  </si>
  <si>
    <t>Treesh Mining, James Treesh</t>
  </si>
  <si>
    <t>Wilde, James</t>
  </si>
  <si>
    <t>Wilder, Richard</t>
  </si>
  <si>
    <t>Little Boulder</t>
  </si>
  <si>
    <t>Hot Springs</t>
  </si>
  <si>
    <t xml:space="preserve">Wilkinson, Fred </t>
  </si>
  <si>
    <t>Southcentral Region</t>
  </si>
  <si>
    <t>Girdwood Mining Company</t>
  </si>
  <si>
    <t>Crow Creek</t>
  </si>
  <si>
    <t>Anchorage</t>
  </si>
  <si>
    <t>Larry Smith</t>
  </si>
  <si>
    <t>Seward</t>
  </si>
  <si>
    <t>North American Mining</t>
  </si>
  <si>
    <t>Willow</t>
  </si>
  <si>
    <t>Yentna</t>
  </si>
  <si>
    <t>Todd Bauer</t>
  </si>
  <si>
    <t>Talkeetna</t>
  </si>
  <si>
    <t>Southwestern Region</t>
  </si>
  <si>
    <t>Queen Creek</t>
  </si>
  <si>
    <t>Matter, Mark</t>
  </si>
  <si>
    <t>Marvel Creek</t>
  </si>
  <si>
    <t>Nyac</t>
  </si>
  <si>
    <t>Bear Creek</t>
  </si>
  <si>
    <t>Southeastern Region</t>
  </si>
  <si>
    <t>Chilkat Mining</t>
  </si>
  <si>
    <t>Porcupine Creek</t>
  </si>
  <si>
    <t>Juneau</t>
  </si>
  <si>
    <t>Kennecott/Hecla</t>
  </si>
  <si>
    <t>Greens Creek Mine</t>
  </si>
  <si>
    <t>Admiralty Island</t>
  </si>
  <si>
    <t>HR U/G (zinc/lead/silver/gold)</t>
  </si>
  <si>
    <t>John Schnabel, Big Nugget Mines</t>
  </si>
  <si>
    <t>Porcupine</t>
  </si>
  <si>
    <t>Gold</t>
  </si>
  <si>
    <t>Silver</t>
  </si>
  <si>
    <t>Copper</t>
  </si>
  <si>
    <t>Lead</t>
  </si>
  <si>
    <t>Zinc</t>
  </si>
  <si>
    <t>$/oz</t>
  </si>
  <si>
    <t>$/lb</t>
  </si>
  <si>
    <t>Number of employees</t>
  </si>
  <si>
    <t>Region</t>
  </si>
  <si>
    <t>Southcentral</t>
  </si>
  <si>
    <t>Southwestern</t>
  </si>
  <si>
    <t>Southeastern</t>
  </si>
  <si>
    <t>Mine Size</t>
  </si>
  <si>
    <t>Number of mines</t>
  </si>
  <si>
    <t>Placer gold production, in ounces</t>
  </si>
  <si>
    <t>Companies and</t>
  </si>
  <si>
    <t>Estimated unit</t>
  </si>
  <si>
    <t>Estimated number</t>
  </si>
  <si>
    <t>Tons</t>
  </si>
  <si>
    <t>value</t>
  </si>
  <si>
    <t>of employees</t>
  </si>
  <si>
    <t>Ore Grade</t>
  </si>
  <si>
    <t>Total Tons</t>
  </si>
  <si>
    <t>Contained</t>
  </si>
  <si>
    <t>Million</t>
  </si>
  <si>
    <t>Concentrate</t>
  </si>
  <si>
    <t>Ounces</t>
  </si>
  <si>
    <t>Milled</t>
  </si>
  <si>
    <t>%</t>
  </si>
  <si>
    <t>oz/ton</t>
  </si>
  <si>
    <t>Produced</t>
  </si>
  <si>
    <t>Employees</t>
  </si>
  <si>
    <t>Tons Mined (ore + waste)</t>
  </si>
  <si>
    <t>Tons Milled (ore)</t>
  </si>
  <si>
    <t>Ft. Knox</t>
  </si>
  <si>
    <t>Contained Metal</t>
  </si>
  <si>
    <t>Production royalties</t>
  </si>
  <si>
    <t>Annual labor</t>
  </si>
  <si>
    <t>Rents</t>
  </si>
  <si>
    <t>Royalties</t>
  </si>
  <si>
    <t>Bonus</t>
  </si>
  <si>
    <t>Offshore Porspecting Permits</t>
  </si>
  <si>
    <t xml:space="preserve">Mental Health </t>
  </si>
  <si>
    <t>Division of Land</t>
  </si>
  <si>
    <t>SPCO</t>
  </si>
  <si>
    <t>State mining miscellaneous fees</t>
  </si>
  <si>
    <t>Filing fees</t>
  </si>
  <si>
    <t>Penalty fees</t>
  </si>
  <si>
    <t>Explore incentive app filing fee</t>
  </si>
  <si>
    <t>Bond pool payment</t>
  </si>
  <si>
    <t>Surface coal mining app fee</t>
  </si>
  <si>
    <t>APMA mining fees</t>
  </si>
  <si>
    <t>State Total</t>
  </si>
  <si>
    <t>Payments to Municipalities</t>
  </si>
  <si>
    <t xml:space="preserve"> final until the next succeeding year.  Final numbers for 2004 will not be available until 2006.</t>
  </si>
  <si>
    <t>DISTRICT PRODUCTION TO 2003</t>
  </si>
  <si>
    <t>2004 PRODUCTION</t>
  </si>
  <si>
    <t>GOLD PRODUCTION TO 2004</t>
  </si>
  <si>
    <t>NO.</t>
  </si>
  <si>
    <t>DISTRICT</t>
  </si>
  <si>
    <t>PLACER</t>
  </si>
  <si>
    <t>LODE</t>
  </si>
  <si>
    <t>Lisburne district</t>
  </si>
  <si>
    <t>Noatak district</t>
  </si>
  <si>
    <t>Wainwright district</t>
  </si>
  <si>
    <t>Barrow district</t>
  </si>
  <si>
    <t>Colville district</t>
  </si>
  <si>
    <t>Canning district</t>
  </si>
  <si>
    <t>Sheenjek district</t>
  </si>
  <si>
    <t>Chandalar district</t>
  </si>
  <si>
    <t>Koyukuk-Nolan district</t>
  </si>
  <si>
    <t>Shungnak district</t>
  </si>
  <si>
    <t>Squirrel River district</t>
  </si>
  <si>
    <t>Fairhaven-Inmachuk district</t>
  </si>
  <si>
    <t>Candle district</t>
  </si>
  <si>
    <t>Serpentine district</t>
  </si>
  <si>
    <t>Port Clarence district</t>
  </si>
  <si>
    <t>Kougarok district</t>
  </si>
  <si>
    <t>Cape Nome district</t>
  </si>
  <si>
    <t>Council-Solomon district</t>
  </si>
  <si>
    <t>Koyuk district</t>
  </si>
  <si>
    <t>Koyukuk-Hughes district</t>
  </si>
  <si>
    <t>Kaiyuh district</t>
  </si>
  <si>
    <t>Anvik district</t>
  </si>
  <si>
    <t>Marshall district</t>
  </si>
  <si>
    <t>Bethel district</t>
  </si>
  <si>
    <t>Goodnews Bay district</t>
  </si>
  <si>
    <t>Aniak-Tuluksak district</t>
  </si>
  <si>
    <t>Iditarod district</t>
  </si>
  <si>
    <t>McGrath-McKinley district</t>
  </si>
  <si>
    <t>Innoko-Tolstoi-Ophir district</t>
  </si>
  <si>
    <t>Ruby-Poorman district</t>
  </si>
  <si>
    <t>Kantishna district</t>
  </si>
  <si>
    <t>Hot Springs district</t>
  </si>
  <si>
    <t>Gold Hill-Melozitna district</t>
  </si>
  <si>
    <t>Tolovana-Livengood district</t>
  </si>
  <si>
    <t>Yukon Flats district</t>
  </si>
  <si>
    <t>Circle district</t>
  </si>
  <si>
    <t>Black district</t>
  </si>
  <si>
    <t>Eagle district</t>
  </si>
  <si>
    <t>Fortymile district</t>
  </si>
  <si>
    <t>Chisana-Nabesna district</t>
  </si>
  <si>
    <t>Tok district</t>
  </si>
  <si>
    <t>Goodpaster district</t>
  </si>
  <si>
    <t>Fairbanks district</t>
  </si>
  <si>
    <t>Bonnifield district</t>
  </si>
  <si>
    <t>Richardson district</t>
  </si>
  <si>
    <t>Delta River district</t>
  </si>
  <si>
    <t>Chistochina district</t>
  </si>
  <si>
    <t>Valdez Creek district</t>
  </si>
  <si>
    <t>Yentna-Cache Creek district</t>
  </si>
  <si>
    <t>Redoubt district</t>
  </si>
  <si>
    <t>Kodiak-Unga Island district</t>
  </si>
  <si>
    <t>Homer district</t>
  </si>
  <si>
    <t>Hope-Sunrise &amp; Seward district</t>
  </si>
  <si>
    <t>Anchorage district</t>
  </si>
  <si>
    <t>Willow Creek-Hatcher Pass district</t>
  </si>
  <si>
    <t>Prince William Sound district</t>
  </si>
  <si>
    <t>Nelchina district</t>
  </si>
  <si>
    <t>Nizina district</t>
  </si>
  <si>
    <t>Yakataga district</t>
  </si>
  <si>
    <t>Yukutat district</t>
  </si>
  <si>
    <t>Porcupine district</t>
  </si>
  <si>
    <t>Chichagof district</t>
  </si>
  <si>
    <t>Petersburg-Sumdum district</t>
  </si>
  <si>
    <t>Kupreanof district</t>
  </si>
  <si>
    <t>Hyder district</t>
  </si>
  <si>
    <t>Ketchikan district</t>
  </si>
  <si>
    <t>Unknown</t>
  </si>
  <si>
    <t>Export Value</t>
  </si>
  <si>
    <t>Source: U.S. Census Bureau, Origin of Movement Series</t>
  </si>
  <si>
    <r>
      <t>35,000</t>
    </r>
    <r>
      <rPr>
        <vertAlign val="superscript"/>
        <sz val="10"/>
        <rFont val="Arial"/>
        <family val="2"/>
      </rPr>
      <t>c</t>
    </r>
  </si>
  <si>
    <r>
      <t>Type</t>
    </r>
    <r>
      <rPr>
        <b/>
        <vertAlign val="superscript"/>
        <sz val="10"/>
        <rFont val="Arial"/>
        <family val="2"/>
      </rPr>
      <t>a</t>
    </r>
  </si>
  <si>
    <r>
      <t>Small</t>
    </r>
    <r>
      <rPr>
        <vertAlign val="superscript"/>
        <sz val="10"/>
        <rFont val="Arial"/>
        <family val="2"/>
      </rPr>
      <t>a</t>
    </r>
  </si>
  <si>
    <r>
      <t>Medium</t>
    </r>
    <r>
      <rPr>
        <vertAlign val="superscript"/>
        <sz val="10"/>
        <rFont val="Arial"/>
        <family val="2"/>
      </rPr>
      <t>b</t>
    </r>
  </si>
  <si>
    <r>
      <t>Large</t>
    </r>
    <r>
      <rPr>
        <vertAlign val="superscript"/>
        <sz val="10"/>
        <rFont val="Arial"/>
        <family val="2"/>
      </rPr>
      <t>c</t>
    </r>
  </si>
  <si>
    <r>
      <t>Agencies reporting</t>
    </r>
    <r>
      <rPr>
        <b/>
        <vertAlign val="superscript"/>
        <sz val="10"/>
        <rFont val="Arial"/>
        <family val="2"/>
      </rPr>
      <t>a</t>
    </r>
  </si>
  <si>
    <r>
      <t>value ($/ton)</t>
    </r>
    <r>
      <rPr>
        <b/>
        <vertAlign val="superscript"/>
        <sz val="10"/>
        <rFont val="Arial"/>
        <family val="2"/>
      </rPr>
      <t>b</t>
    </r>
  </si>
  <si>
    <r>
      <t>Agencies reporting</t>
    </r>
    <r>
      <rPr>
        <b/>
        <vertAlign val="superscript"/>
        <sz val="10"/>
        <rFont val="Arial"/>
        <family val="2"/>
      </rPr>
      <t>b</t>
    </r>
  </si>
  <si>
    <r>
      <t>value ($/ton)</t>
    </r>
    <r>
      <rPr>
        <b/>
        <vertAlign val="superscript"/>
        <sz val="10"/>
        <rFont val="Arial"/>
        <family val="2"/>
      </rPr>
      <t>c</t>
    </r>
  </si>
  <si>
    <r>
      <t>Silver</t>
    </r>
    <r>
      <rPr>
        <b/>
        <vertAlign val="superscript"/>
        <sz val="10"/>
        <rFont val="Arial"/>
        <family val="2"/>
      </rPr>
      <t>b</t>
    </r>
  </si>
  <si>
    <r>
      <t xml:space="preserve">Table 18.  </t>
    </r>
    <r>
      <rPr>
        <i/>
        <sz val="10"/>
        <rFont val="Arial"/>
        <family val="2"/>
      </rPr>
      <t>Fort Knox gold mine production statistics, 1996 - 2004</t>
    </r>
  </si>
  <si>
    <r>
      <t xml:space="preserve">Table 25. </t>
    </r>
    <r>
      <rPr>
        <i/>
        <sz val="10"/>
        <rFont val="Arial"/>
        <family val="2"/>
      </rPr>
      <t xml:space="preserve"> Revenues paid to the state of Alaska and municipalities by Alaska's mineral Industry, 1999 - 2004</t>
    </r>
    <r>
      <rPr>
        <i/>
        <vertAlign val="superscript"/>
        <sz val="10"/>
        <rFont val="Arial"/>
        <family val="2"/>
      </rPr>
      <t>a</t>
    </r>
  </si>
  <si>
    <t>Drill Hole</t>
  </si>
  <si>
    <t>From</t>
  </si>
  <si>
    <t>To</t>
  </si>
  <si>
    <t>Intercept</t>
  </si>
  <si>
    <t>Gold (Au)</t>
  </si>
  <si>
    <t>Copper (Cu)</t>
  </si>
  <si>
    <t>Molybdenum (Mo)</t>
  </si>
  <si>
    <t>Number</t>
  </si>
  <si>
    <t>feet</t>
  </si>
  <si>
    <t>oz. per ton</t>
  </si>
  <si>
    <t>including</t>
  </si>
  <si>
    <r>
      <t>Workyears</t>
    </r>
    <r>
      <rPr>
        <vertAlign val="superscript"/>
        <sz val="10"/>
        <rFont val="Arial"/>
        <family val="2"/>
      </rPr>
      <t>a</t>
    </r>
  </si>
  <si>
    <r>
      <t>Number of companies reporting</t>
    </r>
    <r>
      <rPr>
        <vertAlign val="superscript"/>
        <sz val="10"/>
        <rFont val="Arial"/>
        <family val="2"/>
      </rPr>
      <t>b</t>
    </r>
  </si>
  <si>
    <t xml:space="preserve">     - -</t>
  </si>
  <si>
    <t>- -</t>
  </si>
  <si>
    <t>- - = Not reported.</t>
  </si>
  <si>
    <t>Placer  subtotal</t>
  </si>
  <si>
    <t>No drilling reported for Alaska Peninsula in 2004.</t>
  </si>
  <si>
    <r>
      <t>a</t>
    </r>
    <r>
      <rPr>
        <sz val="10"/>
        <rFont val="Arial"/>
        <family val="0"/>
      </rPr>
      <t>Core and rotary drilling not differentiated prior to 1987.</t>
    </r>
  </si>
  <si>
    <t>Earth Movers of Fairbanks Inc.</t>
  </si>
  <si>
    <t>Freegold Ventures Ltd.</t>
  </si>
  <si>
    <t>Geocom Resources Inc.</t>
  </si>
  <si>
    <t>Kennecott Minerals Co. &amp; Hecla Mining Co.</t>
  </si>
  <si>
    <t>Kinross Gold Corp. (Fairbanks Gold Mining Inc.)</t>
  </si>
  <si>
    <t>Nevada Star Resource Corp.</t>
  </si>
  <si>
    <t>Northern Dynasty Minerals Ltd.</t>
  </si>
  <si>
    <t>NovaGold Resources Inc.</t>
  </si>
  <si>
    <t>Bravo Venture Group Inc. &amp; Olympic Resources Group LLC</t>
  </si>
  <si>
    <t>Teryl Resources Corp.</t>
  </si>
  <si>
    <t>N/A = Not available.</t>
  </si>
  <si>
    <t>W = Withheld, data included in “Other” column.</t>
  </si>
  <si>
    <t xml:space="preserve"> - - Not reported.</t>
  </si>
  <si>
    <t>$             - -</t>
  </si>
  <si>
    <t>Exploration</t>
  </si>
  <si>
    <t>Development</t>
  </si>
  <si>
    <t>Production</t>
  </si>
  <si>
    <t>AngloGold USA Exploration Inc.</t>
  </si>
  <si>
    <t>Meridian Gold Inc.&amp; Freegold Ventures Ltd.</t>
  </si>
  <si>
    <t>Kennecott Exploration Co.</t>
  </si>
  <si>
    <t>St Andrew Goldfields Ltd. &amp; Mystery Creek Resources Inc.</t>
  </si>
  <si>
    <t>Max Resource Corp.</t>
  </si>
  <si>
    <t>South extension of Salcha River/Pogo</t>
  </si>
  <si>
    <t>Airborne geophysical mapping/ground-truth geologic mapping</t>
  </si>
  <si>
    <r>
      <t>Ketchikan</t>
    </r>
    <r>
      <rPr>
        <vertAlign val="superscript"/>
        <sz val="10"/>
        <rFont val="Arial"/>
        <family val="2"/>
      </rPr>
      <t>c</t>
    </r>
  </si>
  <si>
    <r>
      <t>Wrangell/Stikine</t>
    </r>
    <r>
      <rPr>
        <vertAlign val="superscript"/>
        <sz val="10"/>
        <rFont val="Arial"/>
        <family val="2"/>
      </rPr>
      <t>b</t>
    </r>
  </si>
  <si>
    <t>Total: 8 years  $2.04 million</t>
  </si>
  <si>
    <t>Airborne geophysical mapping (expected release winter 2005)</t>
  </si>
  <si>
    <t>1.5% of Alaska’s total area</t>
  </si>
  <si>
    <t>8,725 sq. miles</t>
  </si>
  <si>
    <t>APPENDIX A</t>
  </si>
  <si>
    <t>Quad no.</t>
  </si>
  <si>
    <t>New federal mining claims</t>
  </si>
  <si>
    <t>New state mining claims</t>
  </si>
  <si>
    <t>De Long Mountains</t>
  </si>
  <si>
    <t>Phillip Smith Mountains</t>
  </si>
  <si>
    <t>Baird Mountains</t>
  </si>
  <si>
    <t>Ambler River</t>
  </si>
  <si>
    <t>Wiseman</t>
  </si>
  <si>
    <t>Chandalar</t>
  </si>
  <si>
    <t>Christian</t>
  </si>
  <si>
    <t>Selawik</t>
  </si>
  <si>
    <t>Shungnak</t>
  </si>
  <si>
    <t>Hughes</t>
  </si>
  <si>
    <t>Bettles</t>
  </si>
  <si>
    <t>Teller</t>
  </si>
  <si>
    <t>Bendeleben</t>
  </si>
  <si>
    <t>Candle</t>
  </si>
  <si>
    <t>Melozitna</t>
  </si>
  <si>
    <t>Tanana</t>
  </si>
  <si>
    <t>Livengood</t>
  </si>
  <si>
    <t>Solomon</t>
  </si>
  <si>
    <t>Nulato</t>
  </si>
  <si>
    <t>Kantishna River</t>
  </si>
  <si>
    <t>Big Delta</t>
  </si>
  <si>
    <t>Eagle</t>
  </si>
  <si>
    <t>Ophir</t>
  </si>
  <si>
    <t>Medfra</t>
  </si>
  <si>
    <t>Healy</t>
  </si>
  <si>
    <t>Mt. Hayes</t>
  </si>
  <si>
    <t>Tanacross</t>
  </si>
  <si>
    <t>Talkeetna Mountains</t>
  </si>
  <si>
    <t>Gulkana</t>
  </si>
  <si>
    <t>Nabesna</t>
  </si>
  <si>
    <t>Russian Mission</t>
  </si>
  <si>
    <t>Lime Hills</t>
  </si>
  <si>
    <t>Tyonek</t>
  </si>
  <si>
    <t>Valdez</t>
  </si>
  <si>
    <t>Taylor Mountains</t>
  </si>
  <si>
    <t>Lake Clark</t>
  </si>
  <si>
    <t>Cordova</t>
  </si>
  <si>
    <t>Bering Glacier</t>
  </si>
  <si>
    <t>Dillingham</t>
  </si>
  <si>
    <t>Iliamna</t>
  </si>
  <si>
    <t>Seldovia</t>
  </si>
  <si>
    <t>Skagway</t>
  </si>
  <si>
    <t>Sitka</t>
  </si>
  <si>
    <t>Port Alexander</t>
  </si>
  <si>
    <t>Petersburg</t>
  </si>
  <si>
    <t>Bradfield Canal</t>
  </si>
  <si>
    <t>Craig</t>
  </si>
  <si>
    <t>Ketchikan</t>
  </si>
  <si>
    <t>Dixon Entrance</t>
  </si>
  <si>
    <t>Prince Rupert</t>
  </si>
  <si>
    <t>Karluk</t>
  </si>
  <si>
    <t>Trinity Islands</t>
  </si>
  <si>
    <t>Port Moller</t>
  </si>
  <si>
    <t>TOTALS</t>
  </si>
  <si>
    <t>261*</t>
  </si>
  <si>
    <t>Source: Data provided by Alaska Department of Natural Resources Land Records Information Section and U.S. Bureau of Land Management.</t>
  </si>
  <si>
    <t>*Eight federal claims extend over 2 quadrangles.</t>
  </si>
  <si>
    <t>APPENDIX B</t>
  </si>
  <si>
    <t>1997 New</t>
  </si>
  <si>
    <t>1997 Total</t>
  </si>
  <si>
    <t>1998 New</t>
  </si>
  <si>
    <t>1998 Total</t>
  </si>
  <si>
    <t>1999 New</t>
  </si>
  <si>
    <t>1999 Total</t>
  </si>
  <si>
    <t>2000 New</t>
  </si>
  <si>
    <t>2000 Total</t>
  </si>
  <si>
    <t>2001 New</t>
  </si>
  <si>
    <t>2001 Total</t>
  </si>
  <si>
    <t>2002 New</t>
  </si>
  <si>
    <t>2002 Total</t>
  </si>
  <si>
    <t>2003 New</t>
  </si>
  <si>
    <t>2003 Total</t>
  </si>
  <si>
    <t>Point Hope</t>
  </si>
  <si>
    <t>Fort Yukon</t>
  </si>
  <si>
    <t>Black River</t>
  </si>
  <si>
    <t>Mt. McKinley</t>
  </si>
  <si>
    <t>Bethel</t>
  </si>
  <si>
    <t>Blying Sound</t>
  </si>
  <si>
    <t>Source: Data provided by Alaska Department of Natural Resources Land Records Information Section.</t>
  </si>
  <si>
    <t>2004 New</t>
  </si>
  <si>
    <t>2004 Total</t>
  </si>
  <si>
    <t xml:space="preserve">        </t>
  </si>
  <si>
    <r>
      <t>Quad name</t>
    </r>
    <r>
      <rPr>
        <vertAlign val="superscript"/>
        <sz val="10"/>
        <rFont val="Arial"/>
        <family val="2"/>
      </rPr>
      <t>a</t>
    </r>
  </si>
  <si>
    <t>Goodnews Bay</t>
  </si>
  <si>
    <t>New claims staked in Alaska 1999-2004</t>
  </si>
  <si>
    <t>Polymetallic mining</t>
  </si>
  <si>
    <t>Recreational mining</t>
  </si>
  <si>
    <t xml:space="preserve">Information provided by Jack Davis (Land Records Information Section, DNR) and Robert Brumbaugh, Karon Goslin, and John Hoppe (USBLM). </t>
  </si>
  <si>
    <t xml:space="preserve">Table has been reorganized to conform with computer records available after 1990. </t>
  </si>
  <si>
    <r>
      <t xml:space="preserve">Table 9.  </t>
    </r>
    <r>
      <rPr>
        <i/>
        <sz val="10"/>
        <rFont val="Arial"/>
        <family val="2"/>
      </rPr>
      <t>Estimated mineral production in Alaska, 2002 - 2004</t>
    </r>
    <r>
      <rPr>
        <i/>
        <vertAlign val="superscript"/>
        <sz val="10"/>
        <rFont val="Arial"/>
        <family val="2"/>
      </rPr>
      <t>a</t>
    </r>
  </si>
  <si>
    <r>
      <t xml:space="preserve">Table 10.  </t>
    </r>
    <r>
      <rPr>
        <i/>
        <sz val="10"/>
        <rFont val="Arial"/>
        <family val="2"/>
      </rPr>
      <t>Comnpanies and individuals reported to be producing metal in Alaska, 2004</t>
    </r>
  </si>
  <si>
    <r>
      <t>a</t>
    </r>
    <r>
      <rPr>
        <sz val="10"/>
        <rFont val="Arial"/>
        <family val="2"/>
      </rPr>
      <t>2004 production includes 428,434 ounces of gold from hardrock mines and 28,074 ounces of gold from placer sources.</t>
    </r>
  </si>
  <si>
    <r>
      <t xml:space="preserve">Table 14.  </t>
    </r>
    <r>
      <rPr>
        <i/>
        <sz val="10"/>
        <rFont val="Arial"/>
        <family val="2"/>
      </rPr>
      <t>Reported sand and gravel production and industry employment in Alaska by region, 2004</t>
    </r>
  </si>
  <si>
    <r>
      <t xml:space="preserve">Table 15.  </t>
    </r>
    <r>
      <rPr>
        <i/>
        <sz val="10"/>
        <rFont val="Arial"/>
        <family val="2"/>
      </rPr>
      <t>Reported rock production and industry employment in Alaska by region, 2004</t>
    </r>
    <r>
      <rPr>
        <i/>
        <vertAlign val="superscript"/>
        <sz val="10"/>
        <rFont val="Arial"/>
        <family val="2"/>
      </rPr>
      <t>a</t>
    </r>
  </si>
  <si>
    <r>
      <t xml:space="preserve">Table 17.  </t>
    </r>
    <r>
      <rPr>
        <i/>
        <sz val="10"/>
        <rFont val="Arial"/>
        <family val="2"/>
      </rPr>
      <t>Red Dog Mine production statistics, 1989 - 2004</t>
    </r>
    <r>
      <rPr>
        <i/>
        <vertAlign val="superscript"/>
        <sz val="10"/>
        <rFont val="Arial"/>
        <family val="2"/>
      </rPr>
      <t>a</t>
    </r>
  </si>
  <si>
    <t>Drill footages do not include sand and gravel drilling.</t>
  </si>
  <si>
    <t>Total: 13 years    $5.3 million</t>
  </si>
  <si>
    <t>210 sq. miles</t>
  </si>
  <si>
    <t>Placer gold mining</t>
  </si>
  <si>
    <t>Lode gold mining</t>
  </si>
  <si>
    <t>Polymetallic and base metals</t>
  </si>
  <si>
    <t>Recreational</t>
  </si>
  <si>
    <t>Sand and gravel</t>
  </si>
  <si>
    <t>Rock, coal, peat, and others</t>
  </si>
  <si>
    <t>Mineral development</t>
  </si>
  <si>
    <t>(expenditure)</t>
  </si>
  <si>
    <t>(value)</t>
  </si>
  <si>
    <t>(calculated)</t>
  </si>
  <si>
    <t>Base metals mining</t>
  </si>
  <si>
    <t>Tin, jade, soapstone, ceramics, platinum</t>
  </si>
  <si>
    <t>Employment Workdays</t>
  </si>
  <si>
    <t>$       N/A</t>
  </si>
  <si>
    <r>
      <t xml:space="preserve">Table 5. </t>
    </r>
    <r>
      <rPr>
        <i/>
        <sz val="10"/>
        <rFont val="Arial"/>
        <family val="2"/>
      </rPr>
      <t>Summary of claim activity by acres, 1991–2004</t>
    </r>
  </si>
  <si>
    <r>
      <t>b</t>
    </r>
    <r>
      <rPr>
        <sz val="8"/>
        <rFont val="Arial"/>
        <family val="2"/>
      </rPr>
      <t>Some companies were active in several areas.</t>
    </r>
  </si>
  <si>
    <r>
      <t>a</t>
    </r>
    <r>
      <rPr>
        <sz val="8"/>
        <rFont val="Arial"/>
        <family val="2"/>
      </rPr>
      <t>Reported man-days are calculated on a 260-day work year to obtain average annual employment unless actual average annual unemployment numbers are provided.</t>
    </r>
  </si>
  <si>
    <r>
      <t>b</t>
    </r>
    <r>
      <rPr>
        <sz val="8"/>
        <rFont val="Arial"/>
        <family val="2"/>
      </rPr>
      <t>This figure does not include all of the man-days associatd with peat operations; most of those man-days are included in sand and gravel numberes.</t>
    </r>
  </si>
  <si>
    <r>
      <t>a</t>
    </r>
    <r>
      <rPr>
        <sz val="8"/>
        <rFont val="Arial"/>
        <family val="2"/>
      </rPr>
      <t>Polymetallic deposits considered a separate category for the first time in 1992.</t>
    </r>
  </si>
  <si>
    <r>
      <t>b</t>
    </r>
    <r>
      <rPr>
        <sz val="8"/>
        <rFont val="Arial"/>
        <family val="2"/>
      </rPr>
      <t>Approximately $3.3 million spent on platinum-group-element exploration during 2004 ($2.4 million in 2003, $650,000 in 2002, $2 million in 2001)</t>
    </r>
  </si>
  <si>
    <r>
      <t>c</t>
    </r>
    <r>
      <rPr>
        <sz val="8"/>
        <rFont val="Arial"/>
        <family val="2"/>
      </rPr>
      <t>Includes diamonds and tantalum</t>
    </r>
  </si>
  <si>
    <r>
      <t xml:space="preserve">Table 6. </t>
    </r>
    <r>
      <rPr>
        <i/>
        <sz val="10"/>
        <rFont val="Arial"/>
        <family val="2"/>
      </rPr>
      <t>Northern Dynasty Minerals Ltd. - Pebble Project, East Zone 2004 Assay Results</t>
    </r>
  </si>
  <si>
    <r>
      <t>CuEQ</t>
    </r>
    <r>
      <rPr>
        <b/>
        <vertAlign val="superscript"/>
        <sz val="10"/>
        <rFont val="Arial"/>
        <family val="2"/>
      </rPr>
      <t>a</t>
    </r>
  </si>
  <si>
    <t>All information from Northern Dynasty Minerals Ltd. press releases.</t>
  </si>
  <si>
    <r>
      <t>a</t>
    </r>
    <r>
      <rPr>
        <sz val="8"/>
        <rFont val="Arial"/>
        <family val="0"/>
      </rPr>
      <t>Copper equivalent calculations use metal prices of $0.80/lb for copper, $350/oz for gold, and $4.50/lb for molybdenum. CuEQ = Cu % + (Au oz per  ton x 0.0292 x 11.25/17.64) = (Mo % x 99.23/17.64)</t>
    </r>
  </si>
  <si>
    <r>
      <t xml:space="preserve">Table 7.  </t>
    </r>
    <r>
      <rPr>
        <i/>
        <sz val="10"/>
        <rFont val="Arial"/>
        <family val="2"/>
      </rPr>
      <t>Reported mineral development expenditures and employment in Alaska by commodity and region, 2004</t>
    </r>
  </si>
  <si>
    <r>
      <t>reporting</t>
    </r>
    <r>
      <rPr>
        <vertAlign val="superscript"/>
        <sz val="10"/>
        <rFont val="Arial"/>
        <family val="2"/>
      </rPr>
      <t>b</t>
    </r>
  </si>
  <si>
    <t>Alaska</t>
  </si>
  <si>
    <r>
      <t xml:space="preserve">Table 8.  </t>
    </r>
    <r>
      <rPr>
        <i/>
        <sz val="10"/>
        <rFont val="Arial"/>
        <family val="2"/>
      </rPr>
      <t>Reported mineral development expenditures in Alaska by commodity, 1982 - 2004</t>
    </r>
  </si>
  <si>
    <t>N/A = Figures not available prior to 1986.</t>
  </si>
  <si>
    <t xml:space="preserve"> - -</t>
  </si>
  <si>
    <r>
      <t>c</t>
    </r>
    <r>
      <rPr>
        <sz val="8"/>
        <rFont val="Arial"/>
        <family val="2"/>
      </rPr>
      <t>Projected only; no reports from producers, 2004 numbers from producers.</t>
    </r>
  </si>
  <si>
    <r>
      <t>ESTIMATED VALUES</t>
    </r>
    <r>
      <rPr>
        <b/>
        <vertAlign val="superscript"/>
        <sz val="10"/>
        <rFont val="Arial"/>
        <family val="2"/>
      </rPr>
      <t>b</t>
    </r>
  </si>
  <si>
    <r>
      <t>a</t>
    </r>
    <r>
      <rPr>
        <sz val="8"/>
        <rFont val="Arial"/>
        <family val="2"/>
      </rPr>
      <t>Production data from DGGS questionnaire, phone interviews with mine and quarry operators, ADOT&amp;PF, municipalities, regional corporations, and state and federal land management agencies.</t>
    </r>
  </si>
  <si>
    <r>
      <t>b</t>
    </r>
    <r>
      <rPr>
        <sz val="8"/>
        <rFont val="Arial"/>
        <family val="2"/>
      </rPr>
      <t>Values for selected metal production were based on average prices for each year; for 2004 -- $409.72/oz (unless other values were provided by the operator), silver $6.67/oz; lead $0.40/lb, zinc $0.47/lb (Red Dog -- $0.48/lb); rounded to nearest $1,000.  Lode production for 2004 was 428,434 oz; balance is placer.</t>
    </r>
  </si>
  <si>
    <r>
      <t>d</t>
    </r>
    <r>
      <rPr>
        <sz val="8"/>
        <rFont val="Arial"/>
        <family val="2"/>
      </rPr>
      <t>Greens Creek has historically been credited with a small copper concentrate production; no credit was experienced for 2003 and 2004 production.</t>
    </r>
  </si>
  <si>
    <r>
      <t>e</t>
    </r>
    <r>
      <rPr>
        <sz val="8"/>
        <rFont val="Arial"/>
        <family val="2"/>
      </rPr>
      <t>Jade and soapstone credit has been dropped in 2003 and 2004.</t>
    </r>
  </si>
  <si>
    <r>
      <t>456508</t>
    </r>
    <r>
      <rPr>
        <vertAlign val="superscript"/>
        <sz val="10"/>
        <rFont val="Arial"/>
        <family val="2"/>
      </rPr>
      <t>c</t>
    </r>
  </si>
  <si>
    <t>N. Fork Harrison</t>
  </si>
  <si>
    <t>Napoleon Creek</t>
  </si>
  <si>
    <t>American Reclamation Group LLC</t>
  </si>
  <si>
    <t>Earthmovers of Fairbanks Inc.</t>
  </si>
  <si>
    <t>Fairbanks Gold Mining Company Inc.</t>
  </si>
  <si>
    <t>S. Fork Harrison</t>
  </si>
  <si>
    <t>Lyman Resources (Spencer &amp; Carolyn)</t>
  </si>
  <si>
    <t>Lilliwig</t>
  </si>
  <si>
    <r>
      <t>a</t>
    </r>
    <r>
      <rPr>
        <sz val="8"/>
        <rFont val="Arial"/>
        <family val="2"/>
      </rPr>
      <t>O/P=Open pit; HR=Hard rock; U/G=Underground; S/D=Suction dredge</t>
    </r>
  </si>
  <si>
    <r>
      <t xml:space="preserve">Table 11.  </t>
    </r>
    <r>
      <rPr>
        <i/>
        <sz val="10"/>
        <rFont val="Arial"/>
        <family val="2"/>
      </rPr>
      <t>Average metal prices, 1994 - 2004</t>
    </r>
  </si>
  <si>
    <r>
      <t xml:space="preserve">Table 12.  </t>
    </r>
    <r>
      <rPr>
        <i/>
        <sz val="10"/>
        <rFont val="Arial"/>
        <family val="2"/>
      </rPr>
      <t>Reported refined gold production, number of operators, and industry employment in Alaska, 2002 - 2004</t>
    </r>
    <r>
      <rPr>
        <i/>
        <vertAlign val="superscript"/>
        <sz val="10"/>
        <rFont val="Arial"/>
        <family val="2"/>
      </rPr>
      <t>a</t>
    </r>
  </si>
  <si>
    <t>Number of operators</t>
  </si>
  <si>
    <t>Production in ounces of gold</t>
  </si>
  <si>
    <r>
      <t xml:space="preserve">Table 13.  </t>
    </r>
    <r>
      <rPr>
        <i/>
        <sz val="10"/>
        <rFont val="Arial"/>
        <family val="2"/>
      </rPr>
      <t>Production for selected Alaska placer gold mines, 1998 - 2004</t>
    </r>
  </si>
  <si>
    <r>
      <t>a</t>
    </r>
    <r>
      <rPr>
        <sz val="8"/>
        <rFont val="Arial"/>
        <family val="2"/>
      </rPr>
      <t>&lt;650 oz gold/yr.</t>
    </r>
  </si>
  <si>
    <r>
      <t>b</t>
    </r>
    <r>
      <rPr>
        <sz val="8"/>
        <rFont val="Arial"/>
        <family val="2"/>
      </rPr>
      <t>650 - 2,500 oz gold/yr</t>
    </r>
  </si>
  <si>
    <r>
      <t>c</t>
    </r>
    <r>
      <rPr>
        <sz val="8"/>
        <rFont val="Arial"/>
        <family val="2"/>
      </rPr>
      <t>&gt;2,500 oz gold/yr.</t>
    </r>
  </si>
  <si>
    <r>
      <t>b</t>
    </r>
    <r>
      <rPr>
        <sz val="8"/>
        <rFont val="Arial"/>
        <family val="2"/>
      </rPr>
      <t>Values are based on estimates from producers.</t>
    </r>
  </si>
  <si>
    <r>
      <t>a</t>
    </r>
    <r>
      <rPr>
        <sz val="8"/>
        <rFont val="Arial"/>
        <family val="2"/>
      </rPr>
      <t>From 19 returned questionnaires, over 100 telephone surveys, follow-up fax questionnaires, over 100 emails to probable producers, etc.  Data were also returned from the Alaska Railroad, Alyeska Pipeline, DML&amp;W, DOT&amp;PF, USFS, BLM, USFS, regional corporations, and others.</t>
    </r>
  </si>
  <si>
    <r>
      <t>a</t>
    </r>
    <r>
      <rPr>
        <sz val="8"/>
        <rFont val="Arial"/>
        <family val="2"/>
      </rPr>
      <t>Includes shot rock, crushed stone, D-1, riprap, and modest quantities of ornamental stone.</t>
    </r>
  </si>
  <si>
    <r>
      <t>c</t>
    </r>
    <r>
      <rPr>
        <sz val="8"/>
        <rFont val="Arial"/>
        <family val="2"/>
      </rPr>
      <t>Values are based on estimates from producers.</t>
    </r>
  </si>
  <si>
    <r>
      <t xml:space="preserve">Table 16. </t>
    </r>
    <r>
      <rPr>
        <i/>
        <sz val="10"/>
        <rFont val="Arial"/>
        <family val="2"/>
      </rPr>
      <t>Alaska International mineral exports</t>
    </r>
  </si>
  <si>
    <t>(in millions of $ U.S.)</t>
  </si>
  <si>
    <r>
      <t>a</t>
    </r>
    <r>
      <rPr>
        <sz val="8"/>
        <rFont val="Arial"/>
        <family val="2"/>
      </rPr>
      <t xml:space="preserve">Revised slightly from Special Report 50, </t>
    </r>
    <r>
      <rPr>
        <i/>
        <sz val="8"/>
        <rFont val="Arial"/>
        <family val="2"/>
      </rPr>
      <t xml:space="preserve">Alaska's Mineral Industry 1995 </t>
    </r>
    <r>
      <rPr>
        <sz val="8"/>
        <rFont val="Arial"/>
        <family val="2"/>
      </rPr>
      <t>(Bundtzen and others), based on new company data.</t>
    </r>
  </si>
  <si>
    <r>
      <t>b</t>
    </r>
    <r>
      <rPr>
        <sz val="8"/>
        <rFont val="Arial"/>
        <family val="2"/>
      </rPr>
      <t>Totals for years 1990 through 1995 include bulk concentrate.</t>
    </r>
  </si>
  <si>
    <r>
      <t>c</t>
    </r>
    <r>
      <rPr>
        <sz val="8"/>
        <rFont val="Arial"/>
        <family val="2"/>
      </rPr>
      <t>Estimate is calculated at 56 oz per ton of lead metal produced.</t>
    </r>
  </si>
  <si>
    <r>
      <t>a</t>
    </r>
    <r>
      <rPr>
        <sz val="8"/>
        <rFont val="Arial"/>
        <family val="2"/>
      </rPr>
      <t>True North began production in 2001.</t>
    </r>
  </si>
  <si>
    <r>
      <t>True North</t>
    </r>
    <r>
      <rPr>
        <b/>
        <vertAlign val="superscript"/>
        <sz val="10"/>
        <rFont val="Arial"/>
        <family val="2"/>
      </rPr>
      <t>a</t>
    </r>
  </si>
  <si>
    <r>
      <t xml:space="preserve">Table 19.  </t>
    </r>
    <r>
      <rPr>
        <i/>
        <sz val="10"/>
        <rFont val="Arial"/>
        <family val="2"/>
      </rPr>
      <t>Greens Creek Mine production statistics, 1989 - 2004</t>
    </r>
  </si>
  <si>
    <r>
      <t>Copper</t>
    </r>
    <r>
      <rPr>
        <b/>
        <vertAlign val="superscript"/>
        <sz val="10"/>
        <rFont val="Arial"/>
        <family val="2"/>
      </rPr>
      <t>a</t>
    </r>
  </si>
  <si>
    <r>
      <t>1993</t>
    </r>
    <r>
      <rPr>
        <vertAlign val="superscript"/>
        <sz val="10"/>
        <rFont val="Arial"/>
        <family val="2"/>
      </rPr>
      <t>b</t>
    </r>
  </si>
  <si>
    <r>
      <t>1994</t>
    </r>
    <r>
      <rPr>
        <vertAlign val="superscript"/>
        <sz val="10"/>
        <rFont val="Arial"/>
        <family val="2"/>
      </rPr>
      <t>c</t>
    </r>
  </si>
  <si>
    <r>
      <t>1995</t>
    </r>
    <r>
      <rPr>
        <vertAlign val="superscript"/>
        <sz val="10"/>
        <rFont val="Arial"/>
        <family val="2"/>
      </rPr>
      <t>c</t>
    </r>
  </si>
  <si>
    <r>
      <t>1996</t>
    </r>
    <r>
      <rPr>
        <vertAlign val="superscript"/>
        <sz val="10"/>
        <rFont val="Arial"/>
        <family val="2"/>
      </rPr>
      <t>b</t>
    </r>
  </si>
  <si>
    <t>Liberty Star Gold Corp.</t>
  </si>
  <si>
    <t>Lonmin PLC &amp; Freegold Ventures Ltd. &amp; Pacific North West Capital Corp.</t>
  </si>
  <si>
    <r>
      <t xml:space="preserve">Table 20. </t>
    </r>
    <r>
      <rPr>
        <i/>
        <sz val="10"/>
        <rFont val="Arial"/>
        <family val="2"/>
      </rPr>
      <t>Companies reporting significant drilling programs in Alaska, 2004</t>
    </r>
  </si>
  <si>
    <r>
      <t xml:space="preserve">Table 21. </t>
    </r>
    <r>
      <rPr>
        <i/>
        <sz val="10"/>
        <rFont val="Arial"/>
        <family val="2"/>
      </rPr>
      <t>Drilling footage by region in Alaska, 2004</t>
    </r>
  </si>
  <si>
    <r>
      <t xml:space="preserve">Table 22. </t>
    </r>
    <r>
      <rPr>
        <i/>
        <sz val="10"/>
        <rFont val="Arial"/>
        <family val="2"/>
      </rPr>
      <t>Drilling footage reported in Alaska, 1982–2004</t>
    </r>
  </si>
  <si>
    <r>
      <t>Hardrock Core</t>
    </r>
    <r>
      <rPr>
        <b/>
        <vertAlign val="superscript"/>
        <sz val="10"/>
        <rFont val="Arial"/>
        <family val="2"/>
      </rPr>
      <t>a</t>
    </r>
  </si>
  <si>
    <r>
      <t xml:space="preserve">Table 3. </t>
    </r>
    <r>
      <rPr>
        <i/>
        <sz val="10"/>
        <rFont val="Arial"/>
        <family val="2"/>
      </rPr>
      <t>Reported exploration expenditures and employment in Alaska, 2004</t>
    </r>
  </si>
  <si>
    <r>
      <t xml:space="preserve">Table 2.  </t>
    </r>
    <r>
      <rPr>
        <i/>
        <sz val="10"/>
        <rFont val="Arial"/>
        <family val="2"/>
      </rPr>
      <t>Estimated Alaska mine employment, 1997-2004</t>
    </r>
    <r>
      <rPr>
        <i/>
        <vertAlign val="superscript"/>
        <sz val="10"/>
        <rFont val="Arial"/>
        <family val="2"/>
      </rPr>
      <t>a</t>
    </r>
  </si>
  <si>
    <r>
      <t xml:space="preserve">Table 1. </t>
    </r>
    <r>
      <rPr>
        <i/>
        <sz val="10"/>
        <rFont val="Arial"/>
        <family val="2"/>
      </rPr>
      <t>Total value of the mineral industry in Alaska by years (in million of dollars U.S.)</t>
    </r>
  </si>
  <si>
    <t>APPENDIX H</t>
  </si>
  <si>
    <t>Barite</t>
  </si>
  <si>
    <t>s. tons</t>
  </si>
  <si>
    <t>m$</t>
  </si>
  <si>
    <t>t$</t>
  </si>
  <si>
    <t>$</t>
  </si>
  <si>
    <r>
      <t>a</t>
    </r>
    <r>
      <rPr>
        <sz val="10"/>
        <rFont val="Arial"/>
        <family val="0"/>
      </rPr>
      <t>Building-stone production figures for 1880-1937 are for the southcentral and interior regions of Alaska only.</t>
    </r>
  </si>
  <si>
    <r>
      <t>c</t>
    </r>
    <r>
      <rPr>
        <sz val="10"/>
        <rFont val="Arial"/>
        <family val="0"/>
      </rPr>
      <t>Production not traceable by year.</t>
    </r>
  </si>
  <si>
    <r>
      <t>e</t>
    </r>
    <r>
      <rPr>
        <sz val="10"/>
        <rFont val="Arial"/>
        <family val="0"/>
      </rPr>
      <t>Marble quarried on Prince of Wales Island, southeastern Alaska (1900-41).</t>
    </r>
  </si>
  <si>
    <r>
      <t>f</t>
    </r>
    <r>
      <rPr>
        <sz val="10"/>
        <rFont val="Arial"/>
        <family val="0"/>
      </rPr>
      <t>Rounded to nearest 1,000 ton.</t>
    </r>
  </si>
  <si>
    <t>= Million dollars.</t>
  </si>
  <si>
    <t>= Thousand dollars.</t>
  </si>
  <si>
    <t>= Not reported.</t>
  </si>
  <si>
    <t>= Withheld.</t>
  </si>
  <si>
    <r>
      <t>Rock</t>
    </r>
    <r>
      <rPr>
        <vertAlign val="superscript"/>
        <sz val="10"/>
        <rFont val="Arial"/>
        <family val="2"/>
      </rPr>
      <t>a</t>
    </r>
  </si>
  <si>
    <r>
      <t>Other</t>
    </r>
    <r>
      <rPr>
        <vertAlign val="superscript"/>
        <sz val="10"/>
        <rFont val="Arial"/>
        <family val="2"/>
      </rPr>
      <t>b</t>
    </r>
  </si>
  <si>
    <r>
      <t>1880-1899</t>
    </r>
    <r>
      <rPr>
        <vertAlign val="superscript"/>
        <sz val="10"/>
        <rFont val="Arial"/>
        <family val="2"/>
      </rPr>
      <t>c</t>
    </r>
  </si>
  <si>
    <r>
      <t>1,200</t>
    </r>
    <r>
      <rPr>
        <vertAlign val="superscript"/>
        <sz val="10"/>
        <rFont val="Arial"/>
        <family val="2"/>
      </rPr>
      <t>d</t>
    </r>
  </si>
  <si>
    <r>
      <t>0.02</t>
    </r>
    <r>
      <rPr>
        <vertAlign val="superscript"/>
        <sz val="10"/>
        <rFont val="Arial"/>
        <family val="2"/>
      </rPr>
      <t>d</t>
    </r>
  </si>
  <si>
    <r>
      <t>1,300</t>
    </r>
    <r>
      <rPr>
        <vertAlign val="superscript"/>
        <sz val="10"/>
        <rFont val="Arial"/>
        <family val="2"/>
      </rPr>
      <t>d</t>
    </r>
  </si>
  <si>
    <r>
      <t>2,212</t>
    </r>
    <r>
      <rPr>
        <vertAlign val="superscript"/>
        <sz val="10"/>
        <rFont val="Arial"/>
        <family val="2"/>
      </rPr>
      <t>d</t>
    </r>
  </si>
  <si>
    <r>
      <t>3,107</t>
    </r>
    <r>
      <rPr>
        <vertAlign val="superscript"/>
        <sz val="10"/>
        <rFont val="Arial"/>
        <family val="2"/>
      </rPr>
      <t>d</t>
    </r>
  </si>
  <si>
    <r>
      <t>0.01</t>
    </r>
    <r>
      <rPr>
        <vertAlign val="superscript"/>
        <sz val="10"/>
        <rFont val="Arial"/>
        <family val="2"/>
      </rPr>
      <t>d</t>
    </r>
  </si>
  <si>
    <r>
      <t>1,000</t>
    </r>
    <r>
      <rPr>
        <vertAlign val="superscript"/>
        <sz val="10"/>
        <rFont val="Arial"/>
        <family val="2"/>
      </rPr>
      <t>d</t>
    </r>
  </si>
  <si>
    <r>
      <t>900</t>
    </r>
    <r>
      <rPr>
        <vertAlign val="superscript"/>
        <sz val="10"/>
        <rFont val="Arial"/>
        <family val="2"/>
      </rPr>
      <t>d</t>
    </r>
  </si>
  <si>
    <r>
      <t>355</t>
    </r>
    <r>
      <rPr>
        <vertAlign val="superscript"/>
        <sz val="10"/>
        <rFont val="Arial"/>
        <family val="2"/>
      </rPr>
      <t>d</t>
    </r>
  </si>
  <si>
    <r>
      <t>669,000</t>
    </r>
    <r>
      <rPr>
        <vertAlign val="superscript"/>
        <sz val="10"/>
        <rFont val="Arial"/>
        <family val="2"/>
      </rPr>
      <t>d</t>
    </r>
  </si>
  <si>
    <r>
      <t>5.95</t>
    </r>
    <r>
      <rPr>
        <vertAlign val="superscript"/>
        <sz val="10"/>
        <rFont val="Arial"/>
        <family val="2"/>
      </rPr>
      <t>d</t>
    </r>
  </si>
  <si>
    <r>
      <t>650,000</t>
    </r>
    <r>
      <rPr>
        <vertAlign val="superscript"/>
        <sz val="10"/>
        <rFont val="Arial"/>
        <family val="2"/>
      </rPr>
      <t>d</t>
    </r>
  </si>
  <si>
    <r>
      <t>5.87</t>
    </r>
    <r>
      <rPr>
        <vertAlign val="superscript"/>
        <sz val="10"/>
        <rFont val="Arial"/>
        <family val="2"/>
      </rPr>
      <t>d</t>
    </r>
  </si>
  <si>
    <r>
      <t>675,000</t>
    </r>
    <r>
      <rPr>
        <vertAlign val="superscript"/>
        <sz val="10"/>
        <rFont val="Arial"/>
        <family val="2"/>
      </rPr>
      <t>d</t>
    </r>
  </si>
  <si>
    <r>
      <t>6.41</t>
    </r>
    <r>
      <rPr>
        <vertAlign val="superscript"/>
        <sz val="10"/>
        <rFont val="Arial"/>
        <family val="2"/>
      </rPr>
      <t>d</t>
    </r>
  </si>
  <si>
    <r>
      <t>860,000</t>
    </r>
    <r>
      <rPr>
        <vertAlign val="superscript"/>
        <sz val="10"/>
        <rFont val="Arial"/>
        <family val="2"/>
      </rPr>
      <t>d</t>
    </r>
  </si>
  <si>
    <r>
      <t>5.88</t>
    </r>
    <r>
      <rPr>
        <vertAlign val="superscript"/>
        <sz val="10"/>
        <rFont val="Arial"/>
        <family val="2"/>
      </rPr>
      <t>d</t>
    </r>
  </si>
  <si>
    <r>
      <t>812,000</t>
    </r>
    <r>
      <rPr>
        <vertAlign val="superscript"/>
        <sz val="10"/>
        <rFont val="Arial"/>
        <family val="2"/>
      </rPr>
      <t>d</t>
    </r>
  </si>
  <si>
    <r>
      <t>5.03</t>
    </r>
    <r>
      <rPr>
        <vertAlign val="superscript"/>
        <sz val="10"/>
        <rFont val="Arial"/>
        <family val="2"/>
      </rPr>
      <t>d</t>
    </r>
  </si>
  <si>
    <r>
      <t>728,000</t>
    </r>
    <r>
      <rPr>
        <vertAlign val="superscript"/>
        <sz val="10"/>
        <rFont val="Arial"/>
        <family val="2"/>
      </rPr>
      <t>d</t>
    </r>
  </si>
  <si>
    <r>
      <t>4.65</t>
    </r>
    <r>
      <rPr>
        <vertAlign val="superscript"/>
        <sz val="10"/>
        <rFont val="Arial"/>
        <family val="2"/>
      </rPr>
      <t>d</t>
    </r>
  </si>
  <si>
    <r>
      <t>786,000</t>
    </r>
    <r>
      <rPr>
        <vertAlign val="superscript"/>
        <sz val="10"/>
        <rFont val="Arial"/>
        <family val="2"/>
      </rPr>
      <t>d</t>
    </r>
  </si>
  <si>
    <r>
      <t>5.28</t>
    </r>
    <r>
      <rPr>
        <vertAlign val="superscript"/>
        <sz val="10"/>
        <rFont val="Arial"/>
        <family val="2"/>
      </rPr>
      <t>d</t>
    </r>
  </si>
  <si>
    <r>
      <t>20,375,000</t>
    </r>
    <r>
      <rPr>
        <vertAlign val="superscript"/>
        <sz val="10"/>
        <rFont val="Arial"/>
        <family val="2"/>
      </rPr>
      <t>d</t>
    </r>
  </si>
  <si>
    <r>
      <t>26.07</t>
    </r>
    <r>
      <rPr>
        <vertAlign val="superscript"/>
        <sz val="10"/>
        <rFont val="Arial"/>
        <family val="2"/>
      </rPr>
      <t>d</t>
    </r>
  </si>
  <si>
    <r>
      <t>748,000</t>
    </r>
    <r>
      <rPr>
        <vertAlign val="superscript"/>
        <sz val="10"/>
        <rFont val="Arial"/>
        <family val="2"/>
      </rPr>
      <t>d</t>
    </r>
  </si>
  <si>
    <r>
      <t>5.05</t>
    </r>
    <r>
      <rPr>
        <vertAlign val="superscript"/>
        <sz val="10"/>
        <rFont val="Arial"/>
        <family val="2"/>
      </rPr>
      <t>d</t>
    </r>
  </si>
  <si>
    <r>
      <t>720,000</t>
    </r>
    <r>
      <rPr>
        <vertAlign val="superscript"/>
        <sz val="10"/>
        <rFont val="Arial"/>
        <family val="2"/>
      </rPr>
      <t>d</t>
    </r>
  </si>
  <si>
    <r>
      <t>6.26</t>
    </r>
    <r>
      <rPr>
        <vertAlign val="superscript"/>
        <sz val="10"/>
        <rFont val="Arial"/>
        <family val="2"/>
      </rPr>
      <t>d</t>
    </r>
  </si>
  <si>
    <r>
      <t>700,000</t>
    </r>
    <r>
      <rPr>
        <vertAlign val="superscript"/>
        <sz val="10"/>
        <rFont val="Arial"/>
        <family val="2"/>
      </rPr>
      <t>d</t>
    </r>
  </si>
  <si>
    <r>
      <t>6.23</t>
    </r>
    <r>
      <rPr>
        <vertAlign val="superscript"/>
        <sz val="10"/>
        <rFont val="Arial"/>
        <family val="2"/>
      </rPr>
      <t>d</t>
    </r>
  </si>
  <si>
    <r>
      <t>118,740,000</t>
    </r>
    <r>
      <rPr>
        <vertAlign val="superscript"/>
        <sz val="10"/>
        <rFont val="Arial"/>
        <family val="2"/>
      </rPr>
      <t>d</t>
    </r>
  </si>
  <si>
    <r>
      <t>240.94</t>
    </r>
    <r>
      <rPr>
        <vertAlign val="superscript"/>
        <sz val="10"/>
        <rFont val="Arial"/>
        <family val="2"/>
      </rPr>
      <t>d</t>
    </r>
  </si>
  <si>
    <r>
      <t>74,208,000</t>
    </r>
    <r>
      <rPr>
        <vertAlign val="superscript"/>
        <sz val="10"/>
        <rFont val="Arial"/>
        <family val="2"/>
      </rPr>
      <t>d</t>
    </r>
  </si>
  <si>
    <r>
      <t>204.73</t>
    </r>
    <r>
      <rPr>
        <vertAlign val="superscript"/>
        <sz val="10"/>
        <rFont val="Arial"/>
        <family val="2"/>
      </rPr>
      <t>d</t>
    </r>
  </si>
  <si>
    <r>
      <t>780,000</t>
    </r>
    <r>
      <rPr>
        <vertAlign val="superscript"/>
        <sz val="10"/>
        <rFont val="Arial"/>
        <family val="2"/>
      </rPr>
      <t>d</t>
    </r>
  </si>
  <si>
    <r>
      <t>12.00</t>
    </r>
    <r>
      <rPr>
        <vertAlign val="superscript"/>
        <sz val="10"/>
        <rFont val="Arial"/>
        <family val="2"/>
      </rPr>
      <t>d</t>
    </r>
  </si>
  <si>
    <r>
      <t>Other</t>
    </r>
    <r>
      <rPr>
        <vertAlign val="superscript"/>
        <sz val="10"/>
        <rFont val="Arial"/>
        <family val="2"/>
      </rPr>
      <t>d</t>
    </r>
  </si>
  <si>
    <r>
      <t>2300000</t>
    </r>
    <r>
      <rPr>
        <vertAlign val="superscript"/>
        <sz val="10"/>
        <rFont val="Arial"/>
        <family val="2"/>
      </rPr>
      <t>e</t>
    </r>
  </si>
  <si>
    <r>
      <t>TOTAL</t>
    </r>
    <r>
      <rPr>
        <b/>
        <vertAlign val="superscript"/>
        <sz val="10"/>
        <rFont val="Arial"/>
        <family val="2"/>
      </rPr>
      <t>f</t>
    </r>
  </si>
  <si>
    <r>
      <t>b</t>
    </r>
    <r>
      <rPr>
        <sz val="10"/>
        <rFont val="Arial"/>
        <family val="0"/>
      </rPr>
      <t>Includes 2.4 million lb U3O8 (1955-71); 505,000 tons gypsum (1905-26); 286,000 lb WO3 (intermittently 1916-80); 94,000 lb asbestos (1942-44); 540,000 lb graphite (1917-18 and 1942-50); and undistributed amounts of zinc, jade, peat, clay, soapstone, miscellaneous  gemstones, and other commodities (1880-1993).</t>
    </r>
  </si>
  <si>
    <r>
      <t>d</t>
    </r>
    <r>
      <rPr>
        <sz val="10"/>
        <rFont val="Arial"/>
        <family val="0"/>
      </rPr>
      <t>When state (territorial) and federal figures differ significantly, state figures are used. Figures for sand and gravel production in 1974 show state estimates (118,740,000 s. tons; 240.94 m$) and federal (42,614,000 s. tons; 88.96 m$). The federal estimate was not added to total production.</t>
    </r>
  </si>
  <si>
    <t>Production of industrial minerals, coal, and other commodities in Alaska, 1880-2004</t>
  </si>
  <si>
    <t>APPENDIX G</t>
  </si>
  <si>
    <r>
      <t>Primary metals production in Alaska, 1880-2004</t>
    </r>
    <r>
      <rPr>
        <b/>
        <vertAlign val="superscript"/>
        <sz val="10"/>
        <rFont val="Arial"/>
        <family val="2"/>
      </rPr>
      <t>a</t>
    </r>
  </si>
  <si>
    <t>Mercury</t>
  </si>
  <si>
    <t>Antimony</t>
  </si>
  <si>
    <t>Tin</t>
  </si>
  <si>
    <t>Platinum</t>
  </si>
  <si>
    <t>Chromium</t>
  </si>
  <si>
    <t>(oz)</t>
  </si>
  <si>
    <t>(m$)</t>
  </si>
  <si>
    <t>(t$)</t>
  </si>
  <si>
    <t>(lb)</t>
  </si>
  <si>
    <t>(tons)</t>
  </si>
  <si>
    <t>1880-</t>
  </si>
  <si>
    <t>100,000c</t>
  </si>
  <si>
    <t>44.1c</t>
  </si>
  <si>
    <t xml:space="preserve"> W</t>
  </si>
  <si>
    <t>8,200c</t>
  </si>
  <si>
    <t>372,000c</t>
  </si>
  <si>
    <t xml:space="preserve"> 202.3c</t>
  </si>
  <si>
    <t xml:space="preserve"> 93,600c</t>
  </si>
  <si>
    <t>61.0c</t>
  </si>
  <si>
    <t>2,000c</t>
  </si>
  <si>
    <t>1.0c</t>
  </si>
  <si>
    <t>8,000c</t>
  </si>
  <si>
    <t>1,200.0c</t>
  </si>
  <si>
    <t>NR</t>
  </si>
  <si>
    <t xml:space="preserve">- - </t>
  </si>
  <si>
    <t> - -</t>
  </si>
  <si>
    <t> 17,091.9</t>
  </si>
  <si>
    <r>
      <t>a</t>
    </r>
    <r>
      <rPr>
        <sz val="10"/>
        <rFont val="Arial"/>
        <family val="0"/>
      </rPr>
      <t>From published and unpublished state and federal documents.</t>
    </r>
  </si>
  <si>
    <r>
      <t>b</t>
    </r>
    <r>
      <rPr>
        <sz val="10"/>
        <rFont val="Arial"/>
        <family val="0"/>
      </rPr>
      <t>76-lb flask.</t>
    </r>
  </si>
  <si>
    <r>
      <t>c</t>
    </r>
    <r>
      <rPr>
        <sz val="10"/>
        <rFont val="Arial"/>
        <family val="0"/>
      </rPr>
      <t>Not traceable by year.</t>
    </r>
  </si>
  <si>
    <r>
      <t>d</t>
    </r>
    <r>
      <rPr>
        <sz val="10"/>
        <rFont val="Arial"/>
        <family val="0"/>
      </rPr>
      <t>Crude platinum; total production of refined metal is about 575,000 oz.</t>
    </r>
  </si>
  <si>
    <t>W = Withheld.</t>
  </si>
  <si>
    <t>- - = Not reported.</t>
  </si>
  <si>
    <t>t$ = Thousand dollars.</t>
  </si>
  <si>
    <t>m$ = Million dollars.</t>
  </si>
  <si>
    <r>
      <t>(flask</t>
    </r>
    <r>
      <rPr>
        <vertAlign val="superscript"/>
        <sz val="10"/>
        <color indexed="8"/>
        <rFont val="Times New Roman"/>
        <family val="1"/>
      </rPr>
      <t>b</t>
    </r>
    <r>
      <rPr>
        <sz val="8"/>
        <color indexed="8"/>
        <rFont val="Times New Roman"/>
        <family val="1"/>
      </rPr>
      <t>)</t>
    </r>
  </si>
  <si>
    <r>
      <t>156</t>
    </r>
    <r>
      <rPr>
        <sz val="6"/>
        <color indexed="8"/>
        <rFont val="Times New Roman"/>
        <family val="1"/>
      </rPr>
      <t>c</t>
    </r>
  </si>
  <si>
    <r>
      <t>Other</t>
    </r>
    <r>
      <rPr>
        <vertAlign val="superscript"/>
        <sz val="8"/>
        <color indexed="8"/>
        <rFont val="Times New Roman"/>
        <family val="1"/>
      </rPr>
      <t>c</t>
    </r>
  </si>
  <si>
    <r>
      <t>668,548</t>
    </r>
    <r>
      <rPr>
        <b/>
        <vertAlign val="superscript"/>
        <sz val="6"/>
        <color indexed="8"/>
        <rFont val="Times New Roman"/>
        <family val="1"/>
      </rPr>
      <t>d</t>
    </r>
  </si>
  <si>
    <r>
      <t>Mining License Tax</t>
    </r>
    <r>
      <rPr>
        <b/>
        <vertAlign val="superscript"/>
        <sz val="10"/>
        <rFont val="Arial"/>
        <family val="2"/>
      </rPr>
      <t xml:space="preserve"> c,d</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</si>
</sst>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
    <numFmt numFmtId="168" formatCode="0.000000"/>
    <numFmt numFmtId="169" formatCode="#,##0.000_);\(#,##0.000\)"/>
    <numFmt numFmtId="170" formatCode="#,##0.0"/>
    <numFmt numFmtId="171" formatCode="0.000"/>
    <numFmt numFmtId="172" formatCode="#,##0;;"/>
    <numFmt numFmtId="173" formatCode="#,##0.0;;"/>
    <numFmt numFmtId="174" formatCode="&quot;$&quot;#,##0;;"/>
    <numFmt numFmtId="175" formatCode="#,##0\ \ \ \ \ ;;"/>
    <numFmt numFmtId="176" formatCode="#,##0.00\ \ \ \ \ \ \ \ \ ;;"/>
    <numFmt numFmtId="177" formatCode="#,##0\ \ \ \ \ \ \ \ \ \ \ \ \ ;"/>
    <numFmt numFmtId="178" formatCode="#,##0\ \ \ \ \ \ \ \ \ \ \ ;"/>
    <numFmt numFmtId="179" formatCode="#,##0.00\ \ \ \ \ \ \ ;;"/>
    <numFmt numFmtId="180" formatCode="0.0_);[Red]\(0.0\)"/>
    <numFmt numFmtId="181" formatCode="#,##0\ \ \ ;;"/>
    <numFmt numFmtId="182" formatCode="_(* #,##0.0_);_(* \(#,##0.0\);_(* &quot;-&quot;??_);_(@_)"/>
    <numFmt numFmtId="183" formatCode="0.00_);\(0.00\)"/>
  </numFmts>
  <fonts count="17">
    <font>
      <sz val="10"/>
      <name val="Arial"/>
      <family val="0"/>
    </font>
    <font>
      <b/>
      <sz val="10"/>
      <name val="Arial"/>
      <family val="2"/>
    </font>
    <font>
      <sz val="8"/>
      <name val="Arial"/>
      <family val="2"/>
    </font>
    <font>
      <vertAlign val="superscript"/>
      <sz val="8"/>
      <name val="Arial"/>
      <family val="2"/>
    </font>
    <font>
      <i/>
      <sz val="8"/>
      <name val="Arial"/>
      <family val="2"/>
    </font>
    <font>
      <u val="single"/>
      <sz val="10"/>
      <color indexed="12"/>
      <name val="Arial"/>
      <family val="0"/>
    </font>
    <font>
      <u val="single"/>
      <sz val="10"/>
      <color indexed="36"/>
      <name val="Arial"/>
      <family val="0"/>
    </font>
    <font>
      <i/>
      <sz val="10"/>
      <name val="Arial"/>
      <family val="2"/>
    </font>
    <font>
      <vertAlign val="superscript"/>
      <sz val="10"/>
      <name val="Arial"/>
      <family val="2"/>
    </font>
    <font>
      <b/>
      <vertAlign val="superscript"/>
      <sz val="10"/>
      <name val="Arial"/>
      <family val="2"/>
    </font>
    <font>
      <i/>
      <vertAlign val="superscript"/>
      <sz val="10"/>
      <name val="Arial"/>
      <family val="2"/>
    </font>
    <font>
      <sz val="8"/>
      <color indexed="8"/>
      <name val="Times New Roman"/>
      <family val="1"/>
    </font>
    <font>
      <vertAlign val="superscript"/>
      <sz val="10"/>
      <color indexed="8"/>
      <name val="Times New Roman"/>
      <family val="1"/>
    </font>
    <font>
      <sz val="6"/>
      <color indexed="8"/>
      <name val="Times New Roman"/>
      <family val="1"/>
    </font>
    <font>
      <vertAlign val="superscript"/>
      <sz val="8"/>
      <color indexed="8"/>
      <name val="Times New Roman"/>
      <family val="1"/>
    </font>
    <font>
      <b/>
      <sz val="8"/>
      <color indexed="8"/>
      <name val="Times New Roman"/>
      <family val="1"/>
    </font>
    <font>
      <b/>
      <vertAlign val="superscript"/>
      <sz val="6"/>
      <color indexed="8"/>
      <name val="Times New Roman"/>
      <family val="1"/>
    </font>
  </fonts>
  <fills count="4">
    <fill>
      <patternFill/>
    </fill>
    <fill>
      <patternFill patternType="gray125"/>
    </fill>
    <fill>
      <patternFill patternType="solid">
        <fgColor indexed="13"/>
        <bgColor indexed="64"/>
      </patternFill>
    </fill>
    <fill>
      <patternFill patternType="solid">
        <fgColor indexed="27"/>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0" fillId="0" borderId="0" xfId="0" applyBorder="1" applyAlignment="1">
      <alignment/>
    </xf>
    <xf numFmtId="0" fontId="0" fillId="0" borderId="1" xfId="0" applyBorder="1" applyAlignment="1">
      <alignment/>
    </xf>
    <xf numFmtId="3" fontId="0" fillId="0" borderId="0" xfId="0" applyNumberFormat="1" applyBorder="1" applyAlignment="1">
      <alignment/>
    </xf>
    <xf numFmtId="0" fontId="1" fillId="0" borderId="0" xfId="0" applyFont="1" applyBorder="1"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0" fillId="0" borderId="0" xfId="0" applyAlignment="1">
      <alignment horizontal="right"/>
    </xf>
    <xf numFmtId="3" fontId="0" fillId="0" borderId="0" xfId="0" applyNumberFormat="1" applyBorder="1" applyAlignment="1">
      <alignment horizontal="right"/>
    </xf>
    <xf numFmtId="166" fontId="0" fillId="0" borderId="0" xfId="0" applyNumberFormat="1" applyFill="1" applyAlignment="1">
      <alignment/>
    </xf>
    <xf numFmtId="168" fontId="0" fillId="0" borderId="0" xfId="0" applyNumberFormat="1" applyFont="1" applyFill="1" applyAlignment="1">
      <alignment horizontal="center"/>
    </xf>
    <xf numFmtId="168" fontId="0" fillId="0" borderId="0" xfId="0" applyNumberFormat="1" applyFill="1" applyAlignment="1">
      <alignment/>
    </xf>
    <xf numFmtId="3" fontId="0" fillId="0" borderId="0" xfId="0" applyNumberFormat="1" applyFill="1" applyAlignment="1">
      <alignment/>
    </xf>
    <xf numFmtId="3" fontId="0" fillId="0" borderId="0" xfId="0" applyNumberFormat="1" applyFont="1" applyFill="1" applyAlignment="1">
      <alignment horizontal="center"/>
    </xf>
    <xf numFmtId="0" fontId="0" fillId="0" borderId="0" xfId="0" applyAlignment="1">
      <alignment wrapText="1"/>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37" fontId="0" fillId="0" borderId="0" xfId="0" applyNumberFormat="1" applyAlignment="1">
      <alignment horizontal="center"/>
    </xf>
    <xf numFmtId="0" fontId="0" fillId="0" borderId="0" xfId="0" applyAlignment="1">
      <alignment horizontal="left" indent="1"/>
    </xf>
    <xf numFmtId="0" fontId="0" fillId="0" borderId="0" xfId="0" applyAlignment="1" quotePrefix="1">
      <alignment/>
    </xf>
    <xf numFmtId="37" fontId="0" fillId="0" borderId="1" xfId="0" applyNumberFormat="1" applyBorder="1" applyAlignment="1">
      <alignment horizontal="center"/>
    </xf>
    <xf numFmtId="37" fontId="0" fillId="0" borderId="0" xfId="0" applyNumberFormat="1" applyAlignment="1">
      <alignment/>
    </xf>
    <xf numFmtId="0" fontId="8" fillId="0" borderId="0" xfId="0" applyFont="1" applyAlignment="1">
      <alignment/>
    </xf>
    <xf numFmtId="37" fontId="1" fillId="0" borderId="0" xfId="0" applyNumberFormat="1" applyFont="1" applyAlignment="1">
      <alignment/>
    </xf>
    <xf numFmtId="37" fontId="1" fillId="0" borderId="0" xfId="0" applyNumberFormat="1" applyFont="1" applyAlignment="1">
      <alignment horizontal="center"/>
    </xf>
    <xf numFmtId="6" fontId="0" fillId="0" borderId="0" xfId="0" applyNumberFormat="1" applyAlignment="1">
      <alignment/>
    </xf>
    <xf numFmtId="3" fontId="0" fillId="0" borderId="0" xfId="0" applyNumberFormat="1" applyAlignment="1">
      <alignment/>
    </xf>
    <xf numFmtId="37" fontId="0" fillId="0" borderId="0" xfId="0" applyNumberFormat="1" applyAlignment="1">
      <alignment horizontal="right"/>
    </xf>
    <xf numFmtId="3" fontId="0" fillId="0" borderId="0" xfId="0" applyNumberFormat="1" applyAlignment="1">
      <alignment horizontal="right"/>
    </xf>
    <xf numFmtId="3" fontId="0" fillId="0" borderId="0" xfId="0" applyNumberFormat="1" applyAlignment="1">
      <alignment horizontal="center"/>
    </xf>
    <xf numFmtId="3" fontId="1" fillId="0" borderId="0" xfId="0" applyNumberFormat="1" applyFont="1" applyAlignment="1">
      <alignment/>
    </xf>
    <xf numFmtId="3" fontId="1" fillId="0" borderId="0" xfId="0" applyNumberFormat="1" applyFont="1" applyAlignment="1">
      <alignment horizontal="right"/>
    </xf>
    <xf numFmtId="0" fontId="0" fillId="0" borderId="0" xfId="0" applyFont="1" applyAlignment="1">
      <alignment/>
    </xf>
    <xf numFmtId="170" fontId="0" fillId="0" borderId="0" xfId="0" applyNumberFormat="1" applyAlignment="1">
      <alignment horizontal="right"/>
    </xf>
    <xf numFmtId="0" fontId="0" fillId="0" borderId="0" xfId="0" applyFont="1" applyAlignment="1">
      <alignment horizontal="left" indent="1"/>
    </xf>
    <xf numFmtId="0" fontId="0" fillId="0" borderId="0" xfId="0" applyAlignment="1">
      <alignment horizontal="left"/>
    </xf>
    <xf numFmtId="0" fontId="0" fillId="0" borderId="0" xfId="0" applyAlignment="1" quotePrefix="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2" fontId="0" fillId="0" borderId="0" xfId="0" applyNumberFormat="1" applyAlignment="1">
      <alignment horizontal="center"/>
    </xf>
    <xf numFmtId="37" fontId="0" fillId="0" borderId="0" xfId="0" applyNumberFormat="1" applyAlignment="1">
      <alignment/>
    </xf>
    <xf numFmtId="37" fontId="0" fillId="0" borderId="0" xfId="0" applyNumberFormat="1" applyAlignment="1">
      <alignment horizontal="left"/>
    </xf>
    <xf numFmtId="4" fontId="0" fillId="0" borderId="0" xfId="0" applyNumberFormat="1" applyAlignment="1">
      <alignment horizontal="center"/>
    </xf>
    <xf numFmtId="3" fontId="1" fillId="0" borderId="0" xfId="0" applyNumberFormat="1" applyFont="1" applyAlignment="1">
      <alignment horizontal="center"/>
    </xf>
    <xf numFmtId="4" fontId="1" fillId="0" borderId="0" xfId="0" applyNumberFormat="1" applyFont="1" applyAlignment="1">
      <alignment horizontal="center"/>
    </xf>
    <xf numFmtId="37" fontId="1" fillId="0" borderId="0" xfId="0" applyNumberFormat="1" applyFont="1" applyAlignment="1">
      <alignment/>
    </xf>
    <xf numFmtId="164" fontId="0" fillId="0" borderId="0" xfId="0" applyNumberFormat="1" applyAlignment="1">
      <alignment horizontal="center"/>
    </xf>
    <xf numFmtId="169" fontId="0" fillId="0" borderId="0" xfId="0" applyNumberFormat="1" applyAlignment="1">
      <alignment horizontal="center"/>
    </xf>
    <xf numFmtId="0" fontId="1" fillId="0" borderId="1" xfId="0" applyFont="1" applyBorder="1" applyAlignment="1">
      <alignment horizontal="center"/>
    </xf>
    <xf numFmtId="165" fontId="0" fillId="0" borderId="0" xfId="15" applyNumberFormat="1" applyFont="1" applyAlignment="1">
      <alignment horizontal="center"/>
    </xf>
    <xf numFmtId="165" fontId="0" fillId="0" borderId="0" xfId="15" applyNumberFormat="1" applyAlignment="1">
      <alignment/>
    </xf>
    <xf numFmtId="165" fontId="1" fillId="0" borderId="0" xfId="15" applyNumberFormat="1" applyFont="1" applyAlignment="1">
      <alignment/>
    </xf>
    <xf numFmtId="0" fontId="1" fillId="0" borderId="1" xfId="0" applyFont="1" applyBorder="1" applyAlignment="1">
      <alignment horizontal="left"/>
    </xf>
    <xf numFmtId="3" fontId="1" fillId="0" borderId="1" xfId="0" applyNumberFormat="1" applyFont="1" applyBorder="1" applyAlignment="1">
      <alignment/>
    </xf>
    <xf numFmtId="0" fontId="1" fillId="0" borderId="1" xfId="0" applyFont="1" applyBorder="1" applyAlignment="1">
      <alignment/>
    </xf>
    <xf numFmtId="0" fontId="1" fillId="0" borderId="2" xfId="0" applyFont="1" applyBorder="1" applyAlignment="1">
      <alignment/>
    </xf>
    <xf numFmtId="39" fontId="0" fillId="0" borderId="0" xfId="0" applyNumberFormat="1" applyAlignment="1">
      <alignment/>
    </xf>
    <xf numFmtId="167"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horizontal="center"/>
    </xf>
    <xf numFmtId="3" fontId="1" fillId="0" borderId="0" xfId="0" applyNumberFormat="1" applyFont="1" applyBorder="1" applyAlignment="1">
      <alignment horizontal="right"/>
    </xf>
    <xf numFmtId="0" fontId="0" fillId="0" borderId="0" xfId="0" applyAlignment="1">
      <alignment horizontal="center" vertical="top" wrapText="1"/>
    </xf>
    <xf numFmtId="167" fontId="1" fillId="0" borderId="0" xfId="0" applyNumberFormat="1" applyFont="1" applyBorder="1" applyAlignment="1">
      <alignment/>
    </xf>
    <xf numFmtId="0" fontId="0" fillId="0" borderId="0" xfId="0" applyFill="1" applyAlignment="1">
      <alignment/>
    </xf>
    <xf numFmtId="0" fontId="0" fillId="0" borderId="0" xfId="0" applyFont="1" applyFill="1" applyAlignment="1">
      <alignment/>
    </xf>
    <xf numFmtId="3" fontId="0" fillId="2" borderId="0" xfId="0" applyNumberFormat="1" applyFill="1" applyAlignment="1">
      <alignment/>
    </xf>
    <xf numFmtId="0" fontId="1" fillId="0" borderId="0" xfId="0" applyFont="1" applyBorder="1" applyAlignment="1">
      <alignment horizontal="center"/>
    </xf>
    <xf numFmtId="172" fontId="0" fillId="0" borderId="0" xfId="0" applyNumberFormat="1" applyAlignment="1">
      <alignment horizontal="center"/>
    </xf>
    <xf numFmtId="172" fontId="0" fillId="0" borderId="1" xfId="0" applyNumberFormat="1" applyBorder="1" applyAlignment="1">
      <alignment horizontal="center"/>
    </xf>
    <xf numFmtId="172" fontId="1" fillId="0" borderId="0" xfId="0" applyNumberFormat="1" applyFont="1" applyAlignment="1">
      <alignment horizontal="center"/>
    </xf>
    <xf numFmtId="0" fontId="0" fillId="0" borderId="1" xfId="0" applyBorder="1" applyAlignment="1">
      <alignment/>
    </xf>
    <xf numFmtId="0" fontId="0" fillId="0" borderId="0" xfId="0" applyFill="1" applyBorder="1" applyAlignment="1">
      <alignment/>
    </xf>
    <xf numFmtId="3" fontId="0" fillId="0" borderId="0" xfId="0" applyNumberFormat="1" applyFont="1" applyFill="1" applyAlignment="1">
      <alignment horizontal="right"/>
    </xf>
    <xf numFmtId="38" fontId="0" fillId="0" borderId="0" xfId="0" applyNumberFormat="1" applyAlignment="1">
      <alignment/>
    </xf>
    <xf numFmtId="167" fontId="0" fillId="0" borderId="0" xfId="15" applyNumberFormat="1" applyAlignment="1">
      <alignment/>
    </xf>
    <xf numFmtId="173" fontId="0" fillId="0" borderId="0" xfId="0" applyNumberFormat="1" applyBorder="1" applyAlignment="1">
      <alignment/>
    </xf>
    <xf numFmtId="173" fontId="0" fillId="0" borderId="0" xfId="0" applyNumberFormat="1" applyFill="1" applyBorder="1" applyAlignment="1">
      <alignment/>
    </xf>
    <xf numFmtId="173" fontId="0" fillId="0" borderId="0" xfId="15" applyNumberFormat="1" applyBorder="1" applyAlignment="1">
      <alignment/>
    </xf>
    <xf numFmtId="173" fontId="1" fillId="0" borderId="0" xfId="17" applyNumberFormat="1" applyFont="1" applyBorder="1" applyAlignment="1">
      <alignment/>
    </xf>
    <xf numFmtId="173" fontId="1" fillId="0" borderId="0" xfId="15" applyNumberFormat="1" applyFont="1" applyBorder="1" applyAlignment="1">
      <alignment/>
    </xf>
    <xf numFmtId="0" fontId="1" fillId="0" borderId="0" xfId="0" applyFont="1" applyAlignment="1">
      <alignment horizontal="center" wrapText="1"/>
    </xf>
    <xf numFmtId="167" fontId="1" fillId="0" borderId="0" xfId="15" applyNumberFormat="1" applyFont="1" applyAlignment="1">
      <alignment/>
    </xf>
    <xf numFmtId="172" fontId="0" fillId="0" borderId="0" xfId="15" applyNumberFormat="1" applyAlignment="1">
      <alignment/>
    </xf>
    <xf numFmtId="172" fontId="0" fillId="0" borderId="0" xfId="15" applyNumberFormat="1" applyFill="1" applyAlignment="1">
      <alignment/>
    </xf>
    <xf numFmtId="6" fontId="1" fillId="0" borderId="0" xfId="0" applyNumberFormat="1" applyFont="1" applyAlignment="1">
      <alignment/>
    </xf>
    <xf numFmtId="38" fontId="1" fillId="0" borderId="0" xfId="0" applyNumberFormat="1" applyFont="1" applyAlignment="1">
      <alignment/>
    </xf>
    <xf numFmtId="38" fontId="0" fillId="0" borderId="0" xfId="0" applyNumberFormat="1" applyAlignment="1">
      <alignment horizontal="center"/>
    </xf>
    <xf numFmtId="38" fontId="0" fillId="0" borderId="0" xfId="0" applyNumberFormat="1" applyBorder="1" applyAlignment="1">
      <alignment/>
    </xf>
    <xf numFmtId="38" fontId="0" fillId="0" borderId="0" xfId="0" applyNumberFormat="1" applyBorder="1" applyAlignment="1">
      <alignment horizontal="right"/>
    </xf>
    <xf numFmtId="38" fontId="0" fillId="0" borderId="0" xfId="0" applyNumberFormat="1" applyBorder="1" applyAlignment="1" quotePrefix="1">
      <alignment horizontal="center"/>
    </xf>
    <xf numFmtId="38" fontId="0" fillId="0" borderId="0" xfId="0" applyNumberFormat="1" applyBorder="1" applyAlignment="1">
      <alignment horizontal="center"/>
    </xf>
    <xf numFmtId="3" fontId="0" fillId="0" borderId="0" xfId="15" applyNumberFormat="1" applyFill="1" applyAlignment="1">
      <alignment horizontal="right"/>
    </xf>
    <xf numFmtId="0" fontId="3" fillId="0" borderId="0" xfId="0" applyFont="1" applyBorder="1" applyAlignment="1">
      <alignment/>
    </xf>
    <xf numFmtId="0" fontId="2" fillId="0" borderId="0" xfId="0" applyFont="1" applyBorder="1" applyAlignment="1">
      <alignment/>
    </xf>
    <xf numFmtId="5" fontId="1" fillId="0" borderId="0" xfId="0" applyNumberFormat="1" applyFont="1" applyAlignment="1">
      <alignment horizontal="right"/>
    </xf>
    <xf numFmtId="0" fontId="3" fillId="0" borderId="0" xfId="0" applyFont="1" applyAlignment="1">
      <alignment horizontal="left"/>
    </xf>
    <xf numFmtId="37" fontId="0" fillId="0" borderId="0" xfId="0" applyNumberFormat="1" applyFont="1" applyAlignment="1">
      <alignment/>
    </xf>
    <xf numFmtId="5" fontId="1" fillId="0" borderId="0" xfId="0" applyNumberFormat="1" applyFont="1" applyAlignment="1">
      <alignment/>
    </xf>
    <xf numFmtId="172" fontId="0" fillId="0" borderId="0" xfId="0" applyNumberFormat="1" applyFont="1" applyAlignment="1">
      <alignment/>
    </xf>
    <xf numFmtId="174" fontId="0" fillId="0" borderId="0" xfId="0" applyNumberFormat="1" applyFont="1" applyAlignment="1" quotePrefix="1">
      <alignment horizontal="right"/>
    </xf>
    <xf numFmtId="174" fontId="1" fillId="0" borderId="0" xfId="0" applyNumberFormat="1" applyFont="1" applyAlignment="1">
      <alignment/>
    </xf>
    <xf numFmtId="172" fontId="1" fillId="0" borderId="0" xfId="0" applyNumberFormat="1" applyFont="1" applyAlignment="1">
      <alignment/>
    </xf>
    <xf numFmtId="0" fontId="0" fillId="0" borderId="0" xfId="0" applyFont="1" applyAlignment="1">
      <alignment horizontal="right"/>
    </xf>
    <xf numFmtId="0" fontId="0" fillId="0" borderId="0" xfId="0" applyFont="1" applyAlignment="1">
      <alignment/>
    </xf>
    <xf numFmtId="0" fontId="1" fillId="0" borderId="0" xfId="0" applyFont="1" applyAlignment="1">
      <alignment/>
    </xf>
    <xf numFmtId="5" fontId="0" fillId="0" borderId="0" xfId="17" applyNumberFormat="1" applyFont="1" applyAlignment="1">
      <alignment horizontal="right"/>
    </xf>
    <xf numFmtId="37" fontId="0" fillId="0" borderId="0" xfId="0" applyNumberFormat="1" applyFont="1" applyAlignment="1">
      <alignment horizontal="right"/>
    </xf>
    <xf numFmtId="37" fontId="0" fillId="0" borderId="0" xfId="17" applyNumberFormat="1" applyFont="1" applyAlignment="1">
      <alignment horizontal="right"/>
    </xf>
    <xf numFmtId="5" fontId="1" fillId="0" borderId="0" xfId="17" applyNumberFormat="1" applyFont="1" applyAlignment="1">
      <alignment horizontal="right"/>
    </xf>
    <xf numFmtId="37" fontId="1" fillId="0" borderId="0" xfId="17" applyNumberFormat="1" applyFont="1" applyAlignment="1">
      <alignment horizontal="right"/>
    </xf>
    <xf numFmtId="37" fontId="0" fillId="0" borderId="0" xfId="0" applyNumberFormat="1" applyFont="1" applyAlignment="1">
      <alignment horizontal="center"/>
    </xf>
    <xf numFmtId="5" fontId="0" fillId="0" borderId="0" xfId="17" applyNumberFormat="1" applyFont="1" applyAlignment="1">
      <alignment horizontal="center"/>
    </xf>
    <xf numFmtId="37" fontId="1" fillId="0" borderId="1" xfId="0" applyNumberFormat="1"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167" fontId="1" fillId="0" borderId="0" xfId="0" applyNumberFormat="1" applyFont="1" applyAlignment="1">
      <alignment/>
    </xf>
    <xf numFmtId="167" fontId="1" fillId="0" borderId="0" xfId="0" applyNumberFormat="1" applyFont="1" applyAlignment="1">
      <alignment horizontal="right"/>
    </xf>
    <xf numFmtId="167" fontId="0" fillId="0" borderId="0" xfId="0" applyNumberFormat="1" applyAlignment="1">
      <alignment horizontal="right"/>
    </xf>
    <xf numFmtId="172" fontId="0" fillId="0" borderId="0" xfId="0" applyNumberFormat="1" applyAlignment="1">
      <alignment/>
    </xf>
    <xf numFmtId="172" fontId="0" fillId="0" borderId="0" xfId="0" applyNumberFormat="1" applyFont="1" applyAlignment="1">
      <alignment/>
    </xf>
    <xf numFmtId="172" fontId="0" fillId="0" borderId="0" xfId="0" applyNumberFormat="1" applyAlignment="1">
      <alignment horizontal="right"/>
    </xf>
    <xf numFmtId="172" fontId="0" fillId="0" borderId="0" xfId="0" applyNumberFormat="1" applyAlignment="1">
      <alignment/>
    </xf>
    <xf numFmtId="0" fontId="0" fillId="0" borderId="0" xfId="0" applyAlignment="1">
      <alignment horizontal="left" wrapText="1"/>
    </xf>
    <xf numFmtId="175" fontId="0" fillId="0" borderId="0" xfId="0" applyNumberFormat="1" applyAlignment="1">
      <alignment/>
    </xf>
    <xf numFmtId="175" fontId="1" fillId="0" borderId="0" xfId="0" applyNumberFormat="1" applyFont="1" applyAlignment="1">
      <alignment/>
    </xf>
    <xf numFmtId="175" fontId="0" fillId="0" borderId="0" xfId="0" applyNumberFormat="1" applyAlignment="1">
      <alignment horizontal="right"/>
    </xf>
    <xf numFmtId="175" fontId="0" fillId="0" borderId="0" xfId="0" applyNumberFormat="1" applyAlignment="1">
      <alignment/>
    </xf>
    <xf numFmtId="38" fontId="1" fillId="0" borderId="0" xfId="0" applyNumberFormat="1" applyFont="1" applyAlignment="1">
      <alignment/>
    </xf>
    <xf numFmtId="176" fontId="0" fillId="0" borderId="0" xfId="0" applyNumberFormat="1" applyAlignment="1">
      <alignment horizontal="right"/>
    </xf>
    <xf numFmtId="176" fontId="1" fillId="0" borderId="0" xfId="0" applyNumberFormat="1" applyFont="1" applyAlignment="1">
      <alignment horizontal="right"/>
    </xf>
    <xf numFmtId="177" fontId="0" fillId="0" borderId="0" xfId="0" applyNumberFormat="1" applyAlignment="1">
      <alignment horizontal="right"/>
    </xf>
    <xf numFmtId="177" fontId="1" fillId="0" borderId="0" xfId="0" applyNumberFormat="1" applyFont="1" applyAlignment="1">
      <alignment horizontal="right"/>
    </xf>
    <xf numFmtId="0" fontId="1" fillId="0" borderId="0" xfId="0" applyFont="1" applyAlignment="1">
      <alignment horizontal="right"/>
    </xf>
    <xf numFmtId="178" fontId="0" fillId="0" borderId="0" xfId="0" applyNumberFormat="1" applyAlignment="1">
      <alignment horizontal="right"/>
    </xf>
    <xf numFmtId="178" fontId="1" fillId="0" borderId="0" xfId="0" applyNumberFormat="1" applyFont="1" applyAlignment="1">
      <alignment horizontal="right"/>
    </xf>
    <xf numFmtId="179" fontId="0" fillId="0" borderId="0" xfId="0" applyNumberFormat="1" applyAlignment="1">
      <alignment horizontal="right"/>
    </xf>
    <xf numFmtId="179" fontId="1" fillId="0" borderId="0" xfId="0" applyNumberFormat="1" applyFont="1" applyAlignment="1">
      <alignment horizontal="right"/>
    </xf>
    <xf numFmtId="0" fontId="2" fillId="0" borderId="0" xfId="0" applyFont="1" applyAlignment="1">
      <alignment/>
    </xf>
    <xf numFmtId="167" fontId="0" fillId="0" borderId="0" xfId="0" applyNumberFormat="1" applyAlignment="1">
      <alignment horizontal="center"/>
    </xf>
    <xf numFmtId="180" fontId="0" fillId="0" borderId="0" xfId="21" applyNumberFormat="1" applyFont="1" applyAlignment="1">
      <alignment horizontal="center"/>
    </xf>
    <xf numFmtId="164" fontId="0" fillId="0" borderId="0" xfId="21" applyNumberFormat="1" applyAlignment="1">
      <alignment horizontal="center"/>
    </xf>
    <xf numFmtId="181" fontId="0" fillId="0" borderId="0" xfId="0" applyNumberFormat="1" applyAlignment="1">
      <alignment horizontal="right"/>
    </xf>
    <xf numFmtId="0" fontId="1" fillId="0" borderId="3" xfId="0" applyFont="1" applyBorder="1" applyAlignment="1">
      <alignment horizontal="center"/>
    </xf>
    <xf numFmtId="175" fontId="0" fillId="0" borderId="0" xfId="15" applyNumberFormat="1" applyAlignment="1">
      <alignment horizontal="right"/>
    </xf>
    <xf numFmtId="165" fontId="0" fillId="0" borderId="0" xfId="15" applyNumberFormat="1" applyAlignment="1">
      <alignment horizontal="right"/>
    </xf>
    <xf numFmtId="175" fontId="0" fillId="0" borderId="0" xfId="15" applyNumberFormat="1" applyFont="1" applyAlignment="1">
      <alignment horizontal="center"/>
    </xf>
    <xf numFmtId="0" fontId="1" fillId="0" borderId="0" xfId="0" applyFont="1" applyAlignment="1">
      <alignment horizontal="center" vertical="top" wrapText="1"/>
    </xf>
    <xf numFmtId="3" fontId="1" fillId="0" borderId="0" xfId="0" applyNumberFormat="1" applyFont="1" applyFill="1" applyAlignment="1">
      <alignment/>
    </xf>
    <xf numFmtId="3" fontId="0" fillId="0" borderId="0" xfId="0" applyNumberFormat="1" applyFill="1" applyAlignment="1">
      <alignment horizontal="right"/>
    </xf>
    <xf numFmtId="3" fontId="1" fillId="0" borderId="0" xfId="0" applyNumberFormat="1" applyFont="1" applyFill="1" applyAlignment="1">
      <alignment horizontal="right"/>
    </xf>
    <xf numFmtId="0" fontId="1" fillId="0" borderId="0" xfId="0" applyFont="1" applyFill="1" applyAlignment="1">
      <alignment/>
    </xf>
    <xf numFmtId="0" fontId="0" fillId="0" borderId="0" xfId="0" applyFill="1" applyAlignment="1">
      <alignment horizontal="right"/>
    </xf>
    <xf numFmtId="0" fontId="1" fillId="0" borderId="0" xfId="0" applyFont="1" applyFill="1" applyAlignment="1">
      <alignment horizontal="right"/>
    </xf>
    <xf numFmtId="3" fontId="1" fillId="0" borderId="0" xfId="15" applyNumberFormat="1" applyFont="1" applyAlignment="1">
      <alignment/>
    </xf>
    <xf numFmtId="0" fontId="3" fillId="0" borderId="0" xfId="0" applyFont="1" applyAlignment="1">
      <alignment horizontal="left" indent="1"/>
    </xf>
    <xf numFmtId="0" fontId="2" fillId="0" borderId="0" xfId="0" applyFont="1" applyAlignment="1">
      <alignment horizontal="left" indent="1"/>
    </xf>
    <xf numFmtId="6" fontId="1" fillId="0" borderId="0" xfId="15" applyNumberFormat="1" applyFont="1" applyAlignment="1">
      <alignment/>
    </xf>
    <xf numFmtId="0" fontId="0" fillId="3" borderId="0" xfId="0" applyFill="1" applyAlignment="1">
      <alignment/>
    </xf>
    <xf numFmtId="3" fontId="0" fillId="3" borderId="0" xfId="0" applyNumberFormat="1" applyFill="1" applyAlignment="1">
      <alignment/>
    </xf>
    <xf numFmtId="0" fontId="1" fillId="0" borderId="0" xfId="0" applyFont="1" applyAlignment="1">
      <alignment horizontal="center" vertical="top"/>
    </xf>
    <xf numFmtId="0" fontId="3" fillId="0" borderId="0" xfId="0" applyFont="1" applyAlignment="1">
      <alignment/>
    </xf>
    <xf numFmtId="0" fontId="0" fillId="3" borderId="0" xfId="0" applyFill="1" applyAlignment="1">
      <alignment horizontal="center" vertical="top" wrapText="1"/>
    </xf>
    <xf numFmtId="0" fontId="0" fillId="3" borderId="0" xfId="0" applyFill="1" applyAlignment="1">
      <alignment horizontal="center" wrapText="1"/>
    </xf>
    <xf numFmtId="37" fontId="1" fillId="0" borderId="0" xfId="0" applyNumberFormat="1" applyFont="1" applyAlignment="1">
      <alignment horizontal="center"/>
    </xf>
    <xf numFmtId="0" fontId="0" fillId="0" borderId="0" xfId="0" applyNumberFormat="1" applyAlignment="1">
      <alignment horizontal="right"/>
    </xf>
    <xf numFmtId="0" fontId="0" fillId="0" borderId="0" xfId="0" applyNumberFormat="1" applyAlignment="1">
      <alignment/>
    </xf>
    <xf numFmtId="37" fontId="0" fillId="0" borderId="0" xfId="15" applyNumberFormat="1" applyFont="1" applyAlignment="1">
      <alignment horizontal="right"/>
    </xf>
    <xf numFmtId="2" fontId="0" fillId="0" borderId="0" xfId="0" applyNumberFormat="1" applyAlignment="1">
      <alignment horizontal="right"/>
    </xf>
    <xf numFmtId="4" fontId="0" fillId="0" borderId="0" xfId="0" applyNumberFormat="1" applyAlignment="1">
      <alignment horizontal="right"/>
    </xf>
    <xf numFmtId="0" fontId="0" fillId="0" borderId="0" xfId="0" applyFill="1" applyAlignment="1">
      <alignment horizontal="left"/>
    </xf>
    <xf numFmtId="165" fontId="0" fillId="0" borderId="0" xfId="15" applyNumberFormat="1" applyFill="1" applyAlignment="1">
      <alignment/>
    </xf>
    <xf numFmtId="43" fontId="0" fillId="0" borderId="0" xfId="15" applyNumberFormat="1" applyFill="1" applyAlignment="1">
      <alignment horizontal="right"/>
    </xf>
    <xf numFmtId="165" fontId="0" fillId="0" borderId="0" xfId="15" applyNumberFormat="1" applyFill="1" applyAlignment="1">
      <alignment horizontal="right"/>
    </xf>
    <xf numFmtId="183" fontId="0" fillId="0" borderId="0" xfId="15" applyNumberFormat="1" applyFill="1" applyAlignment="1">
      <alignment horizontal="right"/>
    </xf>
    <xf numFmtId="0" fontId="1" fillId="0" borderId="1" xfId="0" applyFont="1" applyFill="1" applyBorder="1" applyAlignment="1">
      <alignment horizontal="left"/>
    </xf>
    <xf numFmtId="165" fontId="1" fillId="0" borderId="1" xfId="15" applyNumberFormat="1" applyFont="1" applyFill="1" applyBorder="1" applyAlignment="1">
      <alignment/>
    </xf>
    <xf numFmtId="43" fontId="1" fillId="0" borderId="1" xfId="15" applyNumberFormat="1" applyFont="1" applyFill="1" applyBorder="1" applyAlignment="1">
      <alignment horizontal="right"/>
    </xf>
    <xf numFmtId="165" fontId="1" fillId="0" borderId="1" xfId="15" applyNumberFormat="1" applyFont="1" applyFill="1" applyBorder="1" applyAlignment="1">
      <alignment horizontal="right"/>
    </xf>
    <xf numFmtId="0" fontId="8" fillId="0" borderId="0" xfId="0" applyFont="1" applyAlignment="1">
      <alignment horizontal="left"/>
    </xf>
    <xf numFmtId="0" fontId="8" fillId="0" borderId="0" xfId="0" applyNumberFormat="1" applyFont="1" applyAlignment="1">
      <alignment horizontal="left"/>
    </xf>
    <xf numFmtId="0" fontId="0" fillId="0" borderId="0" xfId="0" applyBorder="1" applyAlignment="1">
      <alignment horizontal="right"/>
    </xf>
    <xf numFmtId="0" fontId="1" fillId="0" borderId="0"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3" fillId="0" borderId="0" xfId="0" applyFont="1" applyAlignment="1">
      <alignment horizontal="left"/>
    </xf>
    <xf numFmtId="0" fontId="2" fillId="0" borderId="0" xfId="0" applyFont="1" applyAlignment="1">
      <alignment horizontal="left"/>
    </xf>
    <xf numFmtId="0" fontId="11" fillId="0" borderId="0" xfId="0" applyFont="1" applyBorder="1" applyAlignment="1">
      <alignment vertical="top" wrapText="1"/>
    </xf>
    <xf numFmtId="0" fontId="11" fillId="0" borderId="0" xfId="0" applyFont="1" applyBorder="1" applyAlignment="1">
      <alignment horizontal="right" vertical="top" wrapText="1"/>
    </xf>
    <xf numFmtId="3" fontId="11" fillId="0" borderId="0" xfId="0" applyNumberFormat="1" applyFont="1" applyBorder="1" applyAlignment="1">
      <alignment vertical="top" wrapText="1"/>
    </xf>
    <xf numFmtId="164" fontId="11" fillId="0" borderId="0" xfId="0" applyNumberFormat="1" applyFont="1" applyBorder="1" applyAlignment="1">
      <alignment vertical="top" wrapText="1"/>
    </xf>
    <xf numFmtId="170" fontId="11" fillId="0" borderId="0" xfId="0" applyNumberFormat="1" applyFont="1" applyBorder="1" applyAlignment="1">
      <alignment horizontal="right" vertical="top" wrapText="1"/>
    </xf>
    <xf numFmtId="4" fontId="11" fillId="0" borderId="0" xfId="0" applyNumberFormat="1" applyFont="1" applyBorder="1" applyAlignment="1">
      <alignment vertical="top" wrapText="1"/>
    </xf>
    <xf numFmtId="3" fontId="11" fillId="0" borderId="0" xfId="0" applyNumberFormat="1" applyFont="1" applyBorder="1" applyAlignment="1">
      <alignment horizontal="right" vertical="top" wrapText="1"/>
    </xf>
    <xf numFmtId="170" fontId="11" fillId="0" borderId="0" xfId="0" applyNumberFormat="1" applyFont="1" applyBorder="1" applyAlignment="1">
      <alignment vertical="top" wrapText="1"/>
    </xf>
    <xf numFmtId="4" fontId="11" fillId="0" borderId="0" xfId="0" applyNumberFormat="1" applyFont="1" applyBorder="1" applyAlignment="1">
      <alignment horizontal="right" vertical="top" wrapText="1"/>
    </xf>
    <xf numFmtId="164" fontId="11" fillId="0" borderId="0" xfId="0" applyNumberFormat="1" applyFont="1" applyBorder="1" applyAlignment="1">
      <alignment horizontal="right" vertical="top" wrapText="1"/>
    </xf>
    <xf numFmtId="3" fontId="0" fillId="0" borderId="0" xfId="0" applyNumberFormat="1" applyFill="1" applyBorder="1" applyAlignment="1">
      <alignment/>
    </xf>
    <xf numFmtId="0" fontId="0" fillId="0" borderId="0" xfId="0" applyFill="1" applyBorder="1" applyAlignment="1">
      <alignment/>
    </xf>
    <xf numFmtId="164" fontId="0" fillId="0" borderId="0" xfId="0" applyNumberFormat="1" applyBorder="1" applyAlignment="1">
      <alignment/>
    </xf>
    <xf numFmtId="3" fontId="2" fillId="0" borderId="0" xfId="0" applyNumberFormat="1" applyFont="1" applyBorder="1" applyAlignment="1">
      <alignment/>
    </xf>
    <xf numFmtId="3" fontId="11" fillId="0" borderId="0" xfId="0" applyNumberFormat="1" applyFont="1" applyFill="1" applyBorder="1" applyAlignment="1">
      <alignment vertical="top" wrapText="1"/>
    </xf>
    <xf numFmtId="0" fontId="11" fillId="0" borderId="0" xfId="0" applyFont="1" applyFill="1" applyBorder="1" applyAlignment="1">
      <alignment vertical="top" wrapText="1"/>
    </xf>
    <xf numFmtId="0" fontId="15" fillId="0" borderId="0" xfId="0" applyFont="1" applyBorder="1" applyAlignment="1">
      <alignment vertical="top" wrapText="1"/>
    </xf>
    <xf numFmtId="3" fontId="15" fillId="0" borderId="0" xfId="0" applyNumberFormat="1" applyFont="1" applyBorder="1" applyAlignment="1">
      <alignment vertical="top" wrapText="1"/>
    </xf>
    <xf numFmtId="4" fontId="15" fillId="0" borderId="0" xfId="0" applyNumberFormat="1" applyFont="1" applyBorder="1" applyAlignment="1">
      <alignment vertical="top" wrapText="1"/>
    </xf>
    <xf numFmtId="3" fontId="15" fillId="0" borderId="0" xfId="0" applyNumberFormat="1" applyFont="1" applyBorder="1" applyAlignment="1">
      <alignment horizontal="right" vertical="top" wrapText="1"/>
    </xf>
    <xf numFmtId="4" fontId="15" fillId="0" borderId="0" xfId="0" applyNumberFormat="1" applyFont="1" applyBorder="1" applyAlignment="1">
      <alignment horizontal="right" vertical="top" wrapText="1"/>
    </xf>
    <xf numFmtId="170" fontId="15" fillId="0" borderId="0" xfId="0" applyNumberFormat="1" applyFont="1" applyBorder="1" applyAlignment="1">
      <alignment horizontal="right" vertical="top" wrapText="1"/>
    </xf>
    <xf numFmtId="0" fontId="15" fillId="0" borderId="0" xfId="0" applyFont="1" applyBorder="1" applyAlignment="1">
      <alignment horizontal="right" vertical="top" wrapText="1"/>
    </xf>
    <xf numFmtId="170" fontId="15" fillId="0" borderId="0" xfId="0" applyNumberFormat="1" applyFont="1" applyBorder="1" applyAlignment="1">
      <alignment vertical="top" wrapText="1"/>
    </xf>
    <xf numFmtId="0" fontId="8" fillId="0" borderId="0" xfId="0" applyFont="1" applyBorder="1" applyAlignment="1">
      <alignment/>
    </xf>
    <xf numFmtId="0" fontId="3" fillId="0" borderId="0" xfId="0" applyFont="1" applyAlignment="1">
      <alignment horizontal="left" wrapText="1"/>
    </xf>
    <xf numFmtId="0" fontId="1"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horizontal="left" wrapText="1"/>
    </xf>
    <xf numFmtId="0" fontId="1" fillId="0" borderId="0" xfId="0" applyFont="1" applyAlignment="1">
      <alignment horizontal="center" vertical="top"/>
    </xf>
    <xf numFmtId="0" fontId="11" fillId="0" borderId="0" xfId="0" applyFont="1" applyBorder="1" applyAlignment="1">
      <alignment horizontal="center" vertical="top" wrapText="1"/>
    </xf>
    <xf numFmtId="0" fontId="11" fillId="0" borderId="0" xfId="0" applyFont="1" applyBorder="1" applyAlignment="1">
      <alignment horizontal="right" vertical="top" wrapText="1"/>
    </xf>
    <xf numFmtId="0" fontId="0" fillId="0" borderId="0" xfId="0" applyAlignment="1">
      <alignment horizontal="center"/>
    </xf>
    <xf numFmtId="0" fontId="0" fillId="0" borderId="0" xfId="0" applyAlignment="1">
      <alignment horizontal="right"/>
    </xf>
    <xf numFmtId="3" fontId="1" fillId="0" borderId="1"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2" max="2" width="11.7109375" style="0" customWidth="1"/>
    <col min="3" max="3" width="12.57421875" style="0" customWidth="1"/>
    <col min="4" max="4" width="12.421875" style="0" customWidth="1"/>
    <col min="5" max="5" width="12.140625" style="0" customWidth="1"/>
  </cols>
  <sheetData>
    <row r="1" spans="1:5" ht="12.75">
      <c r="A1" s="1" t="s">
        <v>700</v>
      </c>
      <c r="B1" s="1"/>
      <c r="C1" s="1"/>
      <c r="D1" s="1"/>
      <c r="E1" s="1"/>
    </row>
    <row r="2" spans="1:5" ht="12.75">
      <c r="A2" s="70" t="s">
        <v>36</v>
      </c>
      <c r="B2" s="70" t="s">
        <v>502</v>
      </c>
      <c r="C2" s="70" t="s">
        <v>503</v>
      </c>
      <c r="D2" s="70" t="s">
        <v>504</v>
      </c>
      <c r="E2" s="70" t="s">
        <v>25</v>
      </c>
    </row>
    <row r="3" spans="1:5" ht="12.75">
      <c r="A3" s="70"/>
      <c r="B3" s="70" t="s">
        <v>627</v>
      </c>
      <c r="C3" s="70" t="s">
        <v>627</v>
      </c>
      <c r="D3" s="70" t="s">
        <v>628</v>
      </c>
      <c r="E3" s="70" t="s">
        <v>629</v>
      </c>
    </row>
    <row r="4" spans="1:5" ht="12.75">
      <c r="A4" s="1">
        <v>1981</v>
      </c>
      <c r="B4" s="79">
        <v>76.3</v>
      </c>
      <c r="C4" s="79">
        <v>24.7</v>
      </c>
      <c r="D4" s="79">
        <v>188.6</v>
      </c>
      <c r="E4" s="79">
        <v>289.6</v>
      </c>
    </row>
    <row r="5" spans="1:5" ht="12.75">
      <c r="A5" s="1">
        <v>1982</v>
      </c>
      <c r="B5" s="79">
        <v>45.6</v>
      </c>
      <c r="C5" s="79">
        <v>41.6</v>
      </c>
      <c r="D5" s="79">
        <v>196.4</v>
      </c>
      <c r="E5" s="79">
        <v>283.6</v>
      </c>
    </row>
    <row r="6" spans="1:5" ht="12.75">
      <c r="A6" s="1">
        <v>1983</v>
      </c>
      <c r="B6" s="79">
        <v>34.1</v>
      </c>
      <c r="C6" s="79">
        <v>27.9</v>
      </c>
      <c r="D6" s="79">
        <v>212.4</v>
      </c>
      <c r="E6" s="79">
        <v>274.4</v>
      </c>
    </row>
    <row r="7" spans="1:5" ht="12.75">
      <c r="A7" s="1">
        <v>1984</v>
      </c>
      <c r="B7" s="80">
        <v>22.3</v>
      </c>
      <c r="C7" s="80">
        <v>53.4</v>
      </c>
      <c r="D7" s="79">
        <v>199.4</v>
      </c>
      <c r="E7" s="79">
        <v>275.1</v>
      </c>
    </row>
    <row r="8" spans="1:5" ht="12.75">
      <c r="A8" s="1">
        <v>1985</v>
      </c>
      <c r="B8" s="80">
        <v>9.2</v>
      </c>
      <c r="C8" s="80">
        <v>34.1</v>
      </c>
      <c r="D8" s="79">
        <v>226.6</v>
      </c>
      <c r="E8" s="79">
        <v>269.9</v>
      </c>
    </row>
    <row r="9" spans="1:5" ht="12.75">
      <c r="A9" s="1">
        <v>1986</v>
      </c>
      <c r="B9" s="80">
        <v>8.9</v>
      </c>
      <c r="C9" s="80">
        <v>24.3</v>
      </c>
      <c r="D9" s="79">
        <v>198.5</v>
      </c>
      <c r="E9" s="79">
        <v>231.7</v>
      </c>
    </row>
    <row r="10" spans="1:5" ht="12.75">
      <c r="A10" s="1">
        <v>1987</v>
      </c>
      <c r="B10" s="80">
        <v>15.7</v>
      </c>
      <c r="C10" s="80">
        <v>100.3</v>
      </c>
      <c r="D10" s="79">
        <v>202.4</v>
      </c>
      <c r="E10" s="79">
        <v>318.4</v>
      </c>
    </row>
    <row r="11" spans="1:5" ht="12.75">
      <c r="A11" s="1">
        <v>1988</v>
      </c>
      <c r="B11" s="80">
        <v>45.5</v>
      </c>
      <c r="C11" s="80">
        <v>275</v>
      </c>
      <c r="D11" s="79">
        <v>232.2</v>
      </c>
      <c r="E11" s="79">
        <v>552.7</v>
      </c>
    </row>
    <row r="12" spans="1:5" ht="12.75">
      <c r="A12" s="1">
        <v>1989</v>
      </c>
      <c r="B12" s="80">
        <v>47.8</v>
      </c>
      <c r="C12" s="79">
        <v>134.3</v>
      </c>
      <c r="D12" s="79">
        <v>277</v>
      </c>
      <c r="E12" s="79">
        <v>459.1</v>
      </c>
    </row>
    <row r="13" spans="1:5" ht="12.75">
      <c r="A13" s="1">
        <v>1990</v>
      </c>
      <c r="B13" s="80">
        <v>63.3</v>
      </c>
      <c r="C13" s="79">
        <v>14.3</v>
      </c>
      <c r="D13" s="79">
        <v>533</v>
      </c>
      <c r="E13" s="79">
        <v>610.6</v>
      </c>
    </row>
    <row r="14" spans="1:5" ht="12.75">
      <c r="A14" s="1">
        <v>1991</v>
      </c>
      <c r="B14" s="80">
        <v>39.9</v>
      </c>
      <c r="C14" s="79">
        <v>25.6</v>
      </c>
      <c r="D14" s="79">
        <v>546.5</v>
      </c>
      <c r="E14" s="79">
        <v>612</v>
      </c>
    </row>
    <row r="15" spans="1:5" ht="12.75">
      <c r="A15" s="1">
        <v>1992</v>
      </c>
      <c r="B15" s="80">
        <v>30.2</v>
      </c>
      <c r="C15" s="79">
        <v>29.6</v>
      </c>
      <c r="D15" s="79">
        <v>560.8</v>
      </c>
      <c r="E15" s="79">
        <v>620.6</v>
      </c>
    </row>
    <row r="16" spans="1:5" ht="12.75">
      <c r="A16" s="1">
        <v>1993</v>
      </c>
      <c r="B16" s="80">
        <v>30.3</v>
      </c>
      <c r="C16" s="79">
        <v>27.7</v>
      </c>
      <c r="D16" s="79">
        <v>448.7</v>
      </c>
      <c r="E16" s="79">
        <v>506.7</v>
      </c>
    </row>
    <row r="17" spans="1:5" ht="12.75">
      <c r="A17" s="1">
        <v>1994</v>
      </c>
      <c r="B17" s="80">
        <v>31.1</v>
      </c>
      <c r="C17" s="79">
        <v>45</v>
      </c>
      <c r="D17" s="79">
        <v>507.5</v>
      </c>
      <c r="E17" s="79">
        <v>583.6</v>
      </c>
    </row>
    <row r="18" spans="1:5" ht="12.75">
      <c r="A18" s="1">
        <v>1995</v>
      </c>
      <c r="B18" s="80">
        <v>34.3</v>
      </c>
      <c r="C18" s="79">
        <v>148.6</v>
      </c>
      <c r="D18" s="79">
        <v>537.2</v>
      </c>
      <c r="E18" s="79">
        <v>720.1</v>
      </c>
    </row>
    <row r="19" spans="1:5" ht="12.75">
      <c r="A19" s="1">
        <v>1996</v>
      </c>
      <c r="B19" s="80">
        <v>44.7</v>
      </c>
      <c r="C19" s="79">
        <v>394</v>
      </c>
      <c r="D19" s="79">
        <v>590.4</v>
      </c>
      <c r="E19" s="79">
        <v>1029.1</v>
      </c>
    </row>
    <row r="20" spans="1:5" ht="12.75">
      <c r="A20" s="1">
        <v>1997</v>
      </c>
      <c r="B20" s="80">
        <v>57.8</v>
      </c>
      <c r="C20" s="79">
        <v>168.4</v>
      </c>
      <c r="D20" s="79">
        <v>936.2</v>
      </c>
      <c r="E20" s="79">
        <v>1162.4</v>
      </c>
    </row>
    <row r="21" spans="1:5" ht="12.75">
      <c r="A21" s="1">
        <v>1998</v>
      </c>
      <c r="B21" s="80">
        <v>57.3</v>
      </c>
      <c r="C21" s="79">
        <v>55.4</v>
      </c>
      <c r="D21" s="79">
        <v>921.2</v>
      </c>
      <c r="E21" s="79">
        <v>1033.9</v>
      </c>
    </row>
    <row r="22" spans="1:5" ht="12.75">
      <c r="A22" s="1">
        <v>1999</v>
      </c>
      <c r="B22" s="80">
        <v>52.3</v>
      </c>
      <c r="C22" s="79">
        <v>33.8</v>
      </c>
      <c r="D22" s="81">
        <v>1032.9</v>
      </c>
      <c r="E22" s="79">
        <v>1119</v>
      </c>
    </row>
    <row r="23" spans="1:5" ht="12.75">
      <c r="A23" s="1">
        <v>2000</v>
      </c>
      <c r="B23" s="80">
        <v>34.9</v>
      </c>
      <c r="C23" s="79">
        <v>141.7</v>
      </c>
      <c r="D23" s="81">
        <v>1106.4</v>
      </c>
      <c r="E23" s="79">
        <v>1283</v>
      </c>
    </row>
    <row r="24" spans="1:5" ht="12.75">
      <c r="A24" s="1">
        <v>2001</v>
      </c>
      <c r="B24" s="80">
        <v>23.8</v>
      </c>
      <c r="C24" s="79">
        <v>81.2</v>
      </c>
      <c r="D24" s="81">
        <v>917.3</v>
      </c>
      <c r="E24" s="79">
        <v>1022.3</v>
      </c>
    </row>
    <row r="25" spans="1:5" ht="12.75">
      <c r="A25" s="1">
        <v>2002</v>
      </c>
      <c r="B25" s="79">
        <v>26.5</v>
      </c>
      <c r="C25" s="79">
        <v>34</v>
      </c>
      <c r="D25" s="81">
        <v>1012.8</v>
      </c>
      <c r="E25" s="79">
        <v>1073.3</v>
      </c>
    </row>
    <row r="26" spans="1:5" ht="12.75">
      <c r="A26" s="1">
        <v>2003</v>
      </c>
      <c r="B26" s="79">
        <v>27.6</v>
      </c>
      <c r="C26" s="79">
        <v>39.15</v>
      </c>
      <c r="D26" s="81">
        <v>1000.7</v>
      </c>
      <c r="E26" s="79">
        <v>1067.45</v>
      </c>
    </row>
    <row r="27" spans="1:5" ht="12.75">
      <c r="A27" s="1">
        <v>2004</v>
      </c>
      <c r="B27" s="80">
        <v>70.8</v>
      </c>
      <c r="C27" s="79">
        <v>209.1</v>
      </c>
      <c r="D27" s="81">
        <v>1338.7</v>
      </c>
      <c r="E27" s="79">
        <v>1618.6</v>
      </c>
    </row>
    <row r="28" spans="1:5" ht="12.75">
      <c r="A28" s="1"/>
      <c r="B28" s="79"/>
      <c r="C28" s="79"/>
      <c r="D28" s="81"/>
      <c r="E28" s="81"/>
    </row>
    <row r="29" spans="1:5" ht="12.75">
      <c r="A29" s="4" t="s">
        <v>51</v>
      </c>
      <c r="B29" s="82">
        <f>SUM(B4:B27)</f>
        <v>930.1999999999998</v>
      </c>
      <c r="C29" s="82">
        <f>SUM(C4:C27)</f>
        <v>2163.1500000000005</v>
      </c>
      <c r="D29" s="83">
        <f>SUM(D4:D27)</f>
        <v>13923.8</v>
      </c>
      <c r="E29" s="83">
        <f>SUM(E4:E27)</f>
        <v>17017.149999999998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91"/>
  <sheetViews>
    <sheetView workbookViewId="0" topLeftCell="A1">
      <selection activeCell="A1" sqref="A1"/>
    </sheetView>
  </sheetViews>
  <sheetFormatPr defaultColWidth="9.140625" defaultRowHeight="12.75"/>
  <cols>
    <col min="1" max="1" width="36.28125" style="38" customWidth="1"/>
    <col min="2" max="2" width="17.00390625" style="18" customWidth="1"/>
    <col min="3" max="3" width="14.28125" style="18" bestFit="1" customWidth="1"/>
    <col min="4" max="4" width="25.28125" style="18" bestFit="1" customWidth="1"/>
    <col min="5" max="5" width="13.7109375" style="18" customWidth="1"/>
    <col min="6" max="6" width="9.140625" style="18" customWidth="1"/>
  </cols>
  <sheetData>
    <row r="1" spans="1:5" ht="12.75">
      <c r="A1" s="38" t="s">
        <v>612</v>
      </c>
      <c r="E1" s="39"/>
    </row>
    <row r="3" spans="1:4" ht="14.25">
      <c r="A3" s="40" t="s">
        <v>168</v>
      </c>
      <c r="B3" s="17" t="s">
        <v>169</v>
      </c>
      <c r="C3" s="17" t="s">
        <v>170</v>
      </c>
      <c r="D3" s="17" t="s">
        <v>458</v>
      </c>
    </row>
    <row r="5" spans="1:4" ht="12.75">
      <c r="A5" s="216" t="s">
        <v>171</v>
      </c>
      <c r="B5" s="216"/>
      <c r="C5" s="216"/>
      <c r="D5" s="216"/>
    </row>
    <row r="6" spans="1:5" ht="12.75">
      <c r="A6" s="41" t="s">
        <v>172</v>
      </c>
      <c r="B6" s="41" t="s">
        <v>173</v>
      </c>
      <c r="C6" s="41" t="s">
        <v>174</v>
      </c>
      <c r="D6" s="41" t="s">
        <v>175</v>
      </c>
      <c r="E6" s="42"/>
    </row>
    <row r="7" spans="1:5" ht="12.75">
      <c r="A7" s="41" t="s">
        <v>176</v>
      </c>
      <c r="B7" s="41" t="s">
        <v>177</v>
      </c>
      <c r="C7" s="41" t="s">
        <v>174</v>
      </c>
      <c r="D7" s="41" t="s">
        <v>175</v>
      </c>
      <c r="E7" s="42"/>
    </row>
    <row r="8" spans="1:4" ht="12.75">
      <c r="A8" s="41" t="s">
        <v>178</v>
      </c>
      <c r="B8" s="38" t="s">
        <v>174</v>
      </c>
      <c r="C8" s="38" t="s">
        <v>174</v>
      </c>
      <c r="D8" s="38" t="s">
        <v>175</v>
      </c>
    </row>
    <row r="9" spans="1:4" ht="12.75">
      <c r="A9" s="41" t="s">
        <v>179</v>
      </c>
      <c r="B9" s="38" t="s">
        <v>180</v>
      </c>
      <c r="C9" s="38" t="s">
        <v>174</v>
      </c>
      <c r="D9" s="38" t="s">
        <v>175</v>
      </c>
    </row>
    <row r="10" spans="1:4" ht="12.75">
      <c r="A10" s="41" t="s">
        <v>181</v>
      </c>
      <c r="B10" s="38" t="s">
        <v>182</v>
      </c>
      <c r="C10" s="38" t="s">
        <v>174</v>
      </c>
      <c r="D10" s="38" t="s">
        <v>175</v>
      </c>
    </row>
    <row r="11" spans="1:4" ht="12.75">
      <c r="A11" s="41" t="s">
        <v>183</v>
      </c>
      <c r="B11" s="38" t="s">
        <v>184</v>
      </c>
      <c r="C11" s="38" t="s">
        <v>174</v>
      </c>
      <c r="D11" s="38" t="s">
        <v>175</v>
      </c>
    </row>
    <row r="12" spans="1:4" ht="12.75">
      <c r="A12" s="38" t="s">
        <v>185</v>
      </c>
      <c r="B12" s="38" t="s">
        <v>186</v>
      </c>
      <c r="C12" s="38" t="s">
        <v>187</v>
      </c>
      <c r="D12" s="38" t="s">
        <v>188</v>
      </c>
    </row>
    <row r="13" spans="1:4" ht="12.75">
      <c r="A13" s="38" t="s">
        <v>189</v>
      </c>
      <c r="B13" s="38" t="s">
        <v>190</v>
      </c>
      <c r="C13" s="38" t="s">
        <v>174</v>
      </c>
      <c r="D13" s="38" t="s">
        <v>175</v>
      </c>
    </row>
    <row r="15" spans="1:4" ht="12.75">
      <c r="A15" s="216" t="s">
        <v>191</v>
      </c>
      <c r="B15" s="216"/>
      <c r="C15" s="216"/>
      <c r="D15" s="216"/>
    </row>
    <row r="16" spans="1:4" ht="12.75">
      <c r="A16" s="41" t="s">
        <v>660</v>
      </c>
      <c r="B16" s="41" t="s">
        <v>192</v>
      </c>
      <c r="C16" s="41" t="s">
        <v>193</v>
      </c>
      <c r="D16" s="41" t="s">
        <v>194</v>
      </c>
    </row>
    <row r="17" spans="1:4" ht="12.75">
      <c r="A17" s="41" t="s">
        <v>195</v>
      </c>
      <c r="B17" s="38" t="s">
        <v>196</v>
      </c>
      <c r="C17" s="38" t="s">
        <v>197</v>
      </c>
      <c r="D17" s="38" t="s">
        <v>175</v>
      </c>
    </row>
    <row r="18" spans="1:4" ht="12.75">
      <c r="A18" s="41" t="s">
        <v>198</v>
      </c>
      <c r="B18" s="38" t="s">
        <v>199</v>
      </c>
      <c r="C18" s="38" t="s">
        <v>200</v>
      </c>
      <c r="D18" s="38" t="s">
        <v>175</v>
      </c>
    </row>
    <row r="19" spans="1:4" ht="12.75">
      <c r="A19" s="41" t="s">
        <v>201</v>
      </c>
      <c r="B19" s="38" t="s">
        <v>202</v>
      </c>
      <c r="C19" s="38" t="s">
        <v>203</v>
      </c>
      <c r="D19" s="38" t="s">
        <v>204</v>
      </c>
    </row>
    <row r="20" spans="1:4" ht="12.75">
      <c r="A20" s="41" t="s">
        <v>205</v>
      </c>
      <c r="B20" s="38" t="s">
        <v>206</v>
      </c>
      <c r="C20" s="38" t="s">
        <v>207</v>
      </c>
      <c r="D20" s="38" t="s">
        <v>175</v>
      </c>
    </row>
    <row r="21" spans="1:4" ht="12.75">
      <c r="A21" s="41" t="s">
        <v>208</v>
      </c>
      <c r="B21" s="38" t="s">
        <v>209</v>
      </c>
      <c r="C21" s="38" t="s">
        <v>203</v>
      </c>
      <c r="D21" s="38" t="s">
        <v>175</v>
      </c>
    </row>
    <row r="22" spans="1:4" ht="12.75">
      <c r="A22" s="41" t="s">
        <v>210</v>
      </c>
      <c r="B22" s="38" t="s">
        <v>211</v>
      </c>
      <c r="C22" s="38" t="s">
        <v>212</v>
      </c>
      <c r="D22" s="38" t="s">
        <v>175</v>
      </c>
    </row>
    <row r="23" spans="1:4" ht="12.75">
      <c r="A23" s="41" t="s">
        <v>213</v>
      </c>
      <c r="B23" s="38" t="s">
        <v>214</v>
      </c>
      <c r="C23" s="38" t="s">
        <v>197</v>
      </c>
      <c r="D23" s="38" t="s">
        <v>175</v>
      </c>
    </row>
    <row r="24" spans="1:4" ht="12.75">
      <c r="A24" s="41" t="s">
        <v>215</v>
      </c>
      <c r="B24" s="38" t="s">
        <v>216</v>
      </c>
      <c r="C24" s="38" t="s">
        <v>217</v>
      </c>
      <c r="D24" s="38" t="s">
        <v>175</v>
      </c>
    </row>
    <row r="25" spans="1:4" ht="12.75">
      <c r="A25" s="41" t="s">
        <v>218</v>
      </c>
      <c r="B25" s="38" t="s">
        <v>219</v>
      </c>
      <c r="C25" s="38" t="s">
        <v>174</v>
      </c>
      <c r="D25" s="38" t="s">
        <v>175</v>
      </c>
    </row>
    <row r="26" spans="1:4" ht="12.75">
      <c r="A26" s="41" t="s">
        <v>220</v>
      </c>
      <c r="B26" s="38" t="s">
        <v>221</v>
      </c>
      <c r="C26" s="38" t="s">
        <v>197</v>
      </c>
      <c r="D26" s="38" t="s">
        <v>175</v>
      </c>
    </row>
    <row r="28" spans="1:4" ht="12.75">
      <c r="A28" s="216" t="s">
        <v>64</v>
      </c>
      <c r="B28" s="216"/>
      <c r="C28" s="216"/>
      <c r="D28" s="216"/>
    </row>
    <row r="29" spans="1:6" ht="12.75">
      <c r="A29" s="41" t="s">
        <v>222</v>
      </c>
      <c r="B29" s="41" t="s">
        <v>223</v>
      </c>
      <c r="C29" s="41" t="s">
        <v>224</v>
      </c>
      <c r="D29" s="41" t="s">
        <v>175</v>
      </c>
      <c r="E29" s="42"/>
      <c r="F29" s="42"/>
    </row>
    <row r="30" spans="1:4" ht="12.75">
      <c r="A30" s="41" t="s">
        <v>225</v>
      </c>
      <c r="B30" s="38"/>
      <c r="C30" s="38" t="s">
        <v>226</v>
      </c>
      <c r="D30" s="38" t="s">
        <v>175</v>
      </c>
    </row>
    <row r="31" spans="1:4" ht="12.75">
      <c r="A31" s="41" t="s">
        <v>227</v>
      </c>
      <c r="B31" s="38" t="s">
        <v>228</v>
      </c>
      <c r="C31" s="38" t="s">
        <v>226</v>
      </c>
      <c r="D31" s="38" t="s">
        <v>175</v>
      </c>
    </row>
    <row r="32" spans="1:4" ht="12.75">
      <c r="A32" s="41" t="s">
        <v>229</v>
      </c>
      <c r="B32" s="38" t="s">
        <v>230</v>
      </c>
      <c r="C32" s="38" t="s">
        <v>226</v>
      </c>
      <c r="D32" s="38" t="s">
        <v>175</v>
      </c>
    </row>
    <row r="33" spans="1:4" ht="12.75">
      <c r="A33" s="41" t="s">
        <v>231</v>
      </c>
      <c r="B33" s="38" t="s">
        <v>232</v>
      </c>
      <c r="C33" s="38" t="s">
        <v>233</v>
      </c>
      <c r="D33" s="38" t="s">
        <v>175</v>
      </c>
    </row>
    <row r="34" spans="1:4" ht="12.75">
      <c r="A34" s="41" t="s">
        <v>234</v>
      </c>
      <c r="B34" s="38" t="s">
        <v>235</v>
      </c>
      <c r="C34" s="38" t="s">
        <v>233</v>
      </c>
      <c r="D34" s="38" t="s">
        <v>175</v>
      </c>
    </row>
    <row r="35" spans="1:4" ht="12.75">
      <c r="A35" s="41" t="s">
        <v>236</v>
      </c>
      <c r="B35" s="38" t="s">
        <v>237</v>
      </c>
      <c r="C35" s="38" t="s">
        <v>285</v>
      </c>
      <c r="D35" s="38" t="s">
        <v>175</v>
      </c>
    </row>
    <row r="36" spans="1:4" ht="12.75">
      <c r="A36" s="41" t="s">
        <v>238</v>
      </c>
      <c r="B36" s="38"/>
      <c r="C36" s="38" t="s">
        <v>285</v>
      </c>
      <c r="D36" s="38" t="s">
        <v>175</v>
      </c>
    </row>
    <row r="37" spans="1:4" ht="12.75">
      <c r="A37" s="41" t="s">
        <v>239</v>
      </c>
      <c r="B37" s="38" t="s">
        <v>240</v>
      </c>
      <c r="C37" s="38" t="s">
        <v>285</v>
      </c>
      <c r="D37" s="38" t="s">
        <v>175</v>
      </c>
    </row>
    <row r="38" spans="1:4" ht="12.75">
      <c r="A38" s="41" t="s">
        <v>241</v>
      </c>
      <c r="B38" s="38" t="s">
        <v>242</v>
      </c>
      <c r="C38" s="38" t="s">
        <v>285</v>
      </c>
      <c r="D38" s="38" t="s">
        <v>175</v>
      </c>
    </row>
    <row r="39" spans="1:4" ht="12.75">
      <c r="A39" s="41" t="s">
        <v>243</v>
      </c>
      <c r="B39" s="38" t="s">
        <v>244</v>
      </c>
      <c r="C39" s="38" t="s">
        <v>244</v>
      </c>
      <c r="D39" s="38" t="s">
        <v>175</v>
      </c>
    </row>
    <row r="40" spans="1:4" ht="12.75">
      <c r="A40" s="41" t="s">
        <v>245</v>
      </c>
      <c r="B40" s="38" t="s">
        <v>658</v>
      </c>
      <c r="C40" s="38" t="s">
        <v>226</v>
      </c>
      <c r="D40" s="38" t="s">
        <v>175</v>
      </c>
    </row>
    <row r="41" spans="1:4" ht="12.75">
      <c r="A41" s="41" t="s">
        <v>246</v>
      </c>
      <c r="B41" s="38" t="s">
        <v>247</v>
      </c>
      <c r="C41" s="38" t="s">
        <v>248</v>
      </c>
      <c r="D41" s="38" t="s">
        <v>175</v>
      </c>
    </row>
    <row r="42" spans="1:4" ht="12.75">
      <c r="A42" s="41" t="s">
        <v>249</v>
      </c>
      <c r="B42" s="38" t="s">
        <v>250</v>
      </c>
      <c r="C42" s="38" t="s">
        <v>224</v>
      </c>
      <c r="D42" s="38" t="s">
        <v>175</v>
      </c>
    </row>
    <row r="43" spans="1:4" ht="12.75">
      <c r="A43" s="41" t="s">
        <v>251</v>
      </c>
      <c r="B43" s="38" t="s">
        <v>659</v>
      </c>
      <c r="C43" s="38" t="s">
        <v>285</v>
      </c>
      <c r="D43" s="38" t="s">
        <v>175</v>
      </c>
    </row>
    <row r="44" spans="1:4" ht="12.75">
      <c r="A44" s="41" t="s">
        <v>661</v>
      </c>
      <c r="B44" s="38" t="s">
        <v>252</v>
      </c>
      <c r="C44" s="38" t="s">
        <v>224</v>
      </c>
      <c r="D44" s="38" t="s">
        <v>175</v>
      </c>
    </row>
    <row r="45" spans="1:4" ht="12.75">
      <c r="A45" s="41" t="s">
        <v>253</v>
      </c>
      <c r="B45" s="38" t="s">
        <v>240</v>
      </c>
      <c r="C45" s="38" t="s">
        <v>285</v>
      </c>
      <c r="D45" s="38" t="s">
        <v>175</v>
      </c>
    </row>
    <row r="46" spans="1:4" ht="12.75">
      <c r="A46" s="41" t="s">
        <v>662</v>
      </c>
      <c r="B46" s="38" t="s">
        <v>254</v>
      </c>
      <c r="C46" s="38" t="s">
        <v>224</v>
      </c>
      <c r="D46" s="38" t="s">
        <v>255</v>
      </c>
    </row>
    <row r="47" spans="1:4" ht="12.75">
      <c r="A47" s="41" t="s">
        <v>256</v>
      </c>
      <c r="B47" s="38" t="s">
        <v>257</v>
      </c>
      <c r="C47" s="38" t="s">
        <v>285</v>
      </c>
      <c r="D47" s="38" t="s">
        <v>175</v>
      </c>
    </row>
    <row r="48" spans="1:4" ht="12.75">
      <c r="A48" s="41" t="s">
        <v>258</v>
      </c>
      <c r="B48" s="38" t="s">
        <v>257</v>
      </c>
      <c r="C48" s="38" t="s">
        <v>285</v>
      </c>
      <c r="D48" s="38" t="s">
        <v>175</v>
      </c>
    </row>
    <row r="49" spans="1:4" ht="12.75">
      <c r="A49" s="41" t="s">
        <v>259</v>
      </c>
      <c r="B49" s="38" t="s">
        <v>226</v>
      </c>
      <c r="C49" s="38" t="s">
        <v>226</v>
      </c>
      <c r="D49" s="38" t="s">
        <v>175</v>
      </c>
    </row>
    <row r="50" spans="1:4" ht="12.75">
      <c r="A50" s="41" t="s">
        <v>260</v>
      </c>
      <c r="B50" s="38" t="s">
        <v>285</v>
      </c>
      <c r="C50" s="38" t="s">
        <v>285</v>
      </c>
      <c r="D50" s="38" t="s">
        <v>175</v>
      </c>
    </row>
    <row r="51" spans="1:4" ht="12.75">
      <c r="A51" s="41" t="s">
        <v>261</v>
      </c>
      <c r="B51" s="38" t="s">
        <v>262</v>
      </c>
      <c r="C51" s="38" t="s">
        <v>285</v>
      </c>
      <c r="D51" s="38" t="s">
        <v>175</v>
      </c>
    </row>
    <row r="52" spans="1:4" ht="12.75">
      <c r="A52" s="41" t="s">
        <v>263</v>
      </c>
      <c r="B52" s="38" t="s">
        <v>264</v>
      </c>
      <c r="C52" s="38" t="s">
        <v>226</v>
      </c>
      <c r="D52" s="38" t="s">
        <v>175</v>
      </c>
    </row>
    <row r="53" spans="1:4" ht="12.75">
      <c r="A53" s="41" t="s">
        <v>265</v>
      </c>
      <c r="B53" s="38" t="s">
        <v>266</v>
      </c>
      <c r="C53" s="38" t="s">
        <v>224</v>
      </c>
      <c r="D53" s="38" t="s">
        <v>175</v>
      </c>
    </row>
    <row r="54" spans="1:4" ht="12.75">
      <c r="A54" s="41" t="s">
        <v>267</v>
      </c>
      <c r="B54" s="38" t="s">
        <v>663</v>
      </c>
      <c r="C54" s="38" t="s">
        <v>226</v>
      </c>
      <c r="D54" s="38" t="s">
        <v>175</v>
      </c>
    </row>
    <row r="55" spans="1:4" ht="12.75">
      <c r="A55" s="41" t="s">
        <v>268</v>
      </c>
      <c r="B55" s="38" t="s">
        <v>269</v>
      </c>
      <c r="C55" s="38" t="s">
        <v>226</v>
      </c>
      <c r="D55" s="38" t="s">
        <v>175</v>
      </c>
    </row>
    <row r="56" spans="1:4" ht="12.75">
      <c r="A56" s="41" t="s">
        <v>270</v>
      </c>
      <c r="B56" s="38" t="s">
        <v>271</v>
      </c>
      <c r="C56" s="38" t="s">
        <v>233</v>
      </c>
      <c r="D56" s="38" t="s">
        <v>175</v>
      </c>
    </row>
    <row r="57" spans="1:4" ht="12.75">
      <c r="A57" s="41" t="s">
        <v>272</v>
      </c>
      <c r="B57" s="38" t="s">
        <v>273</v>
      </c>
      <c r="C57" s="38" t="s">
        <v>226</v>
      </c>
      <c r="D57" s="38" t="s">
        <v>175</v>
      </c>
    </row>
    <row r="58" spans="1:4" ht="12.75">
      <c r="A58" s="41" t="s">
        <v>274</v>
      </c>
      <c r="B58" s="38" t="s">
        <v>230</v>
      </c>
      <c r="C58" s="38" t="s">
        <v>226</v>
      </c>
      <c r="D58" s="38" t="s">
        <v>175</v>
      </c>
    </row>
    <row r="59" spans="1:4" ht="12.75">
      <c r="A59" s="41" t="s">
        <v>275</v>
      </c>
      <c r="B59" s="38" t="s">
        <v>665</v>
      </c>
      <c r="C59" s="38" t="s">
        <v>285</v>
      </c>
      <c r="D59" s="38" t="s">
        <v>175</v>
      </c>
    </row>
    <row r="60" spans="1:4" ht="12.75">
      <c r="A60" s="41" t="s">
        <v>276</v>
      </c>
      <c r="B60" s="126" t="s">
        <v>277</v>
      </c>
      <c r="C60" s="38" t="s">
        <v>285</v>
      </c>
      <c r="D60" s="38" t="s">
        <v>175</v>
      </c>
    </row>
    <row r="61" spans="1:4" ht="12.75">
      <c r="A61" s="41" t="s">
        <v>278</v>
      </c>
      <c r="B61" s="38" t="s">
        <v>279</v>
      </c>
      <c r="C61" s="38" t="s">
        <v>285</v>
      </c>
      <c r="D61" s="38" t="s">
        <v>175</v>
      </c>
    </row>
    <row r="62" spans="1:4" ht="12.75">
      <c r="A62" s="41" t="s">
        <v>280</v>
      </c>
      <c r="B62" s="38" t="s">
        <v>281</v>
      </c>
      <c r="C62" s="38" t="s">
        <v>226</v>
      </c>
      <c r="D62" s="38" t="s">
        <v>175</v>
      </c>
    </row>
    <row r="63" spans="1:4" ht="12.75">
      <c r="A63" s="41" t="s">
        <v>282</v>
      </c>
      <c r="B63" s="38" t="s">
        <v>283</v>
      </c>
      <c r="C63" s="38" t="s">
        <v>224</v>
      </c>
      <c r="D63" s="38" t="s">
        <v>175</v>
      </c>
    </row>
    <row r="64" spans="1:4" ht="12.75">
      <c r="A64" s="41" t="s">
        <v>284</v>
      </c>
      <c r="B64" s="38" t="s">
        <v>285</v>
      </c>
      <c r="C64" s="38" t="s">
        <v>285</v>
      </c>
      <c r="D64" s="38" t="s">
        <v>175</v>
      </c>
    </row>
    <row r="65" spans="1:4" ht="12.75">
      <c r="A65" s="41" t="s">
        <v>286</v>
      </c>
      <c r="B65" s="38" t="s">
        <v>285</v>
      </c>
      <c r="C65" s="38" t="s">
        <v>285</v>
      </c>
      <c r="D65" s="38" t="s">
        <v>287</v>
      </c>
    </row>
    <row r="66" spans="1:4" ht="12.75">
      <c r="A66" s="41" t="s">
        <v>288</v>
      </c>
      <c r="B66" s="38" t="s">
        <v>289</v>
      </c>
      <c r="C66" s="38" t="s">
        <v>285</v>
      </c>
      <c r="D66" s="38" t="s">
        <v>175</v>
      </c>
    </row>
    <row r="67" spans="1:4" ht="12.75">
      <c r="A67" s="41" t="s">
        <v>290</v>
      </c>
      <c r="B67" s="38" t="s">
        <v>291</v>
      </c>
      <c r="C67" s="38" t="s">
        <v>292</v>
      </c>
      <c r="D67" s="38" t="s">
        <v>175</v>
      </c>
    </row>
    <row r="68" spans="1:4" ht="12.75">
      <c r="A68" s="41" t="s">
        <v>293</v>
      </c>
      <c r="B68" s="38" t="s">
        <v>285</v>
      </c>
      <c r="C68" s="38" t="s">
        <v>285</v>
      </c>
      <c r="D68" s="38" t="s">
        <v>175</v>
      </c>
    </row>
    <row r="69" spans="1:4" ht="12.75">
      <c r="A69" s="41" t="s">
        <v>294</v>
      </c>
      <c r="B69" s="38"/>
      <c r="C69" s="38" t="s">
        <v>226</v>
      </c>
      <c r="D69" s="38" t="s">
        <v>175</v>
      </c>
    </row>
    <row r="70" spans="1:4" ht="12.75">
      <c r="A70" s="41" t="s">
        <v>295</v>
      </c>
      <c r="B70" s="38" t="s">
        <v>296</v>
      </c>
      <c r="C70" s="38" t="s">
        <v>297</v>
      </c>
      <c r="D70" s="38" t="s">
        <v>175</v>
      </c>
    </row>
    <row r="71" spans="1:4" ht="12.75">
      <c r="A71" s="41" t="s">
        <v>298</v>
      </c>
      <c r="B71" s="38" t="s">
        <v>230</v>
      </c>
      <c r="C71" s="38" t="s">
        <v>226</v>
      </c>
      <c r="D71" s="38" t="s">
        <v>175</v>
      </c>
    </row>
    <row r="73" spans="1:4" ht="12.75">
      <c r="A73" s="216" t="s">
        <v>299</v>
      </c>
      <c r="B73" s="216"/>
      <c r="C73" s="216"/>
      <c r="D73" s="216"/>
    </row>
    <row r="74" spans="1:4" ht="12.75">
      <c r="A74" s="41" t="s">
        <v>300</v>
      </c>
      <c r="B74" s="38" t="s">
        <v>301</v>
      </c>
      <c r="C74" s="38" t="s">
        <v>302</v>
      </c>
      <c r="D74" s="38" t="s">
        <v>175</v>
      </c>
    </row>
    <row r="75" spans="1:4" ht="12.75">
      <c r="A75" s="41" t="s">
        <v>303</v>
      </c>
      <c r="B75" s="38"/>
      <c r="C75" s="38" t="s">
        <v>304</v>
      </c>
      <c r="D75" s="38" t="s">
        <v>175</v>
      </c>
    </row>
    <row r="76" spans="1:4" ht="12.75">
      <c r="A76" s="41" t="s">
        <v>305</v>
      </c>
      <c r="B76" s="38" t="s">
        <v>306</v>
      </c>
      <c r="C76" s="38" t="s">
        <v>307</v>
      </c>
      <c r="D76" s="38" t="s">
        <v>175</v>
      </c>
    </row>
    <row r="77" spans="1:4" ht="12.75">
      <c r="A77" s="41" t="s">
        <v>308</v>
      </c>
      <c r="B77" s="38" t="s">
        <v>173</v>
      </c>
      <c r="C77" s="38" t="s">
        <v>309</v>
      </c>
      <c r="D77" s="38" t="s">
        <v>175</v>
      </c>
    </row>
    <row r="79" spans="1:4" ht="12.75">
      <c r="A79" s="216" t="s">
        <v>310</v>
      </c>
      <c r="B79" s="216"/>
      <c r="C79" s="216"/>
      <c r="D79" s="216"/>
    </row>
    <row r="80" spans="1:4" ht="12.75">
      <c r="A80" s="41" t="s">
        <v>664</v>
      </c>
      <c r="B80" s="38" t="s">
        <v>311</v>
      </c>
      <c r="C80" s="38" t="s">
        <v>154</v>
      </c>
      <c r="D80" s="38" t="s">
        <v>175</v>
      </c>
    </row>
    <row r="81" spans="1:4" ht="12.75">
      <c r="A81" s="41" t="s">
        <v>312</v>
      </c>
      <c r="B81" s="38" t="s">
        <v>313</v>
      </c>
      <c r="C81" s="38" t="s">
        <v>154</v>
      </c>
      <c r="D81" s="38" t="s">
        <v>175</v>
      </c>
    </row>
    <row r="82" spans="1:4" ht="12.75">
      <c r="A82" s="41" t="s">
        <v>314</v>
      </c>
      <c r="B82" s="38" t="s">
        <v>315</v>
      </c>
      <c r="C82" s="38" t="s">
        <v>154</v>
      </c>
      <c r="D82" s="38" t="s">
        <v>175</v>
      </c>
    </row>
    <row r="83" spans="1:5" ht="12.75">
      <c r="A83"/>
      <c r="B83"/>
      <c r="C83"/>
      <c r="D83" s="38"/>
      <c r="E83"/>
    </row>
    <row r="85" spans="1:4" ht="12.75">
      <c r="A85" s="216" t="s">
        <v>316</v>
      </c>
      <c r="B85" s="216"/>
      <c r="C85" s="216"/>
      <c r="D85" s="216"/>
    </row>
    <row r="86" spans="1:4" ht="12.75">
      <c r="A86" s="41" t="s">
        <v>317</v>
      </c>
      <c r="B86" s="41" t="s">
        <v>318</v>
      </c>
      <c r="C86" s="41" t="s">
        <v>319</v>
      </c>
      <c r="D86" s="41" t="s">
        <v>175</v>
      </c>
    </row>
    <row r="87" spans="1:4" ht="12.75">
      <c r="A87" s="41" t="s">
        <v>320</v>
      </c>
      <c r="B87" s="41" t="s">
        <v>321</v>
      </c>
      <c r="C87" s="41" t="s">
        <v>322</v>
      </c>
      <c r="D87" s="41" t="s">
        <v>323</v>
      </c>
    </row>
    <row r="88" spans="1:4" ht="12.75">
      <c r="A88" s="38" t="s">
        <v>324</v>
      </c>
      <c r="B88" s="38" t="s">
        <v>318</v>
      </c>
      <c r="C88" s="38" t="s">
        <v>325</v>
      </c>
      <c r="D88" s="38" t="s">
        <v>175</v>
      </c>
    </row>
    <row r="89" ht="12.75">
      <c r="C89" s="38"/>
    </row>
    <row r="91" spans="1:4" ht="12.75">
      <c r="A91" s="188" t="s">
        <v>666</v>
      </c>
      <c r="B91" s="189"/>
      <c r="C91" s="189"/>
      <c r="D91" s="189"/>
    </row>
  </sheetData>
  <mergeCells count="7">
    <mergeCell ref="A91:D91"/>
    <mergeCell ref="A79:D79"/>
    <mergeCell ref="A85:D85"/>
    <mergeCell ref="A5:D5"/>
    <mergeCell ref="A15:D15"/>
    <mergeCell ref="A28:D28"/>
    <mergeCell ref="A73:D73"/>
  </mergeCells>
  <printOptions horizontalCentered="1"/>
  <pageMargins left="0.25" right="0.25" top="1" bottom="1" header="0.5" footer="0.55"/>
  <pageSetup fitToHeight="1" fitToWidth="1" horizontalDpi="600" verticalDpi="600" orientation="portrait" scale="59" r:id="rId1"/>
</worksheet>
</file>

<file path=xl/worksheets/sheet11.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1" sqref="A1"/>
    </sheetView>
  </sheetViews>
  <sheetFormatPr defaultColWidth="9.140625" defaultRowHeight="12.75"/>
  <cols>
    <col min="1" max="6" width="9.140625" style="18" customWidth="1"/>
  </cols>
  <sheetData>
    <row r="1" ht="12.75">
      <c r="A1" s="38" t="s">
        <v>667</v>
      </c>
    </row>
    <row r="3" spans="2:6" ht="12.75">
      <c r="B3" s="17" t="s">
        <v>326</v>
      </c>
      <c r="C3" s="17" t="s">
        <v>327</v>
      </c>
      <c r="D3" s="17" t="s">
        <v>328</v>
      </c>
      <c r="E3" s="17" t="s">
        <v>329</v>
      </c>
      <c r="F3" s="17" t="s">
        <v>330</v>
      </c>
    </row>
    <row r="4" spans="2:6" ht="12.75">
      <c r="B4" s="17" t="s">
        <v>331</v>
      </c>
      <c r="C4" s="17" t="s">
        <v>331</v>
      </c>
      <c r="D4" s="17" t="s">
        <v>332</v>
      </c>
      <c r="E4" s="17" t="s">
        <v>332</v>
      </c>
      <c r="F4" s="17" t="s">
        <v>332</v>
      </c>
    </row>
    <row r="5" spans="1:6" ht="12.75">
      <c r="A5" s="18">
        <v>1994</v>
      </c>
      <c r="B5" s="46">
        <v>386</v>
      </c>
      <c r="C5" s="46">
        <v>5.41</v>
      </c>
      <c r="D5" s="46">
        <v>1.05</v>
      </c>
      <c r="E5" s="46">
        <v>0.35</v>
      </c>
      <c r="F5" s="46">
        <v>0.45</v>
      </c>
    </row>
    <row r="6" spans="1:6" ht="12.75">
      <c r="A6" s="18">
        <v>1995</v>
      </c>
      <c r="B6" s="46">
        <v>395</v>
      </c>
      <c r="C6" s="46">
        <v>5.43</v>
      </c>
      <c r="D6" s="46">
        <v>1.33</v>
      </c>
      <c r="E6" s="46">
        <v>0.34</v>
      </c>
      <c r="F6" s="46">
        <v>0.48</v>
      </c>
    </row>
    <row r="7" spans="1:6" ht="12.75">
      <c r="A7" s="18">
        <v>1996</v>
      </c>
      <c r="B7" s="46">
        <v>387.6</v>
      </c>
      <c r="C7" s="46">
        <v>5.19</v>
      </c>
      <c r="D7" s="46">
        <v>1.03</v>
      </c>
      <c r="E7" s="46">
        <v>0.37</v>
      </c>
      <c r="F7" s="46">
        <v>0.49</v>
      </c>
    </row>
    <row r="8" spans="1:6" ht="12.75">
      <c r="A8" s="18">
        <v>1997</v>
      </c>
      <c r="B8" s="46">
        <v>330.76</v>
      </c>
      <c r="C8" s="46">
        <v>4.91</v>
      </c>
      <c r="D8" s="46">
        <v>1.03</v>
      </c>
      <c r="E8" s="46">
        <v>0.28</v>
      </c>
      <c r="F8" s="46">
        <v>0.59</v>
      </c>
    </row>
    <row r="9" spans="1:6" ht="12.75">
      <c r="A9" s="18">
        <v>1998</v>
      </c>
      <c r="B9" s="46">
        <v>293.88</v>
      </c>
      <c r="C9" s="46">
        <v>5.53</v>
      </c>
      <c r="D9" s="46">
        <v>0.75</v>
      </c>
      <c r="E9" s="46">
        <v>0.24</v>
      </c>
      <c r="F9" s="46">
        <v>0.46</v>
      </c>
    </row>
    <row r="10" spans="1:6" ht="12.75">
      <c r="A10" s="18">
        <v>1999</v>
      </c>
      <c r="B10" s="46">
        <v>278.7</v>
      </c>
      <c r="C10" s="46">
        <v>5.2</v>
      </c>
      <c r="D10" s="46">
        <v>0.71</v>
      </c>
      <c r="E10" s="46">
        <v>0.23</v>
      </c>
      <c r="F10" s="46">
        <v>0.49</v>
      </c>
    </row>
    <row r="11" spans="1:6" ht="12.75">
      <c r="A11" s="18">
        <v>2000</v>
      </c>
      <c r="B11" s="46">
        <v>279.1</v>
      </c>
      <c r="C11" s="46">
        <v>4.96</v>
      </c>
      <c r="D11" s="46">
        <v>0.82</v>
      </c>
      <c r="E11" s="46">
        <v>0.21</v>
      </c>
      <c r="F11" s="46">
        <v>0.51</v>
      </c>
    </row>
    <row r="12" spans="1:6" ht="12.75">
      <c r="A12" s="18">
        <v>2001</v>
      </c>
      <c r="B12" s="46">
        <v>271.04</v>
      </c>
      <c r="C12" s="46">
        <v>4.37</v>
      </c>
      <c r="D12" s="46">
        <v>0.71</v>
      </c>
      <c r="E12" s="46">
        <v>0.22</v>
      </c>
      <c r="F12" s="46">
        <v>0.4</v>
      </c>
    </row>
    <row r="13" spans="1:6" ht="12.75">
      <c r="A13" s="18">
        <v>2002</v>
      </c>
      <c r="B13" s="46">
        <v>310.06</v>
      </c>
      <c r="C13" s="46">
        <v>4.61</v>
      </c>
      <c r="D13" s="46">
        <v>0.71</v>
      </c>
      <c r="E13" s="46">
        <v>0.21</v>
      </c>
      <c r="F13" s="46">
        <v>0.35</v>
      </c>
    </row>
    <row r="14" spans="1:6" ht="12.75">
      <c r="A14" s="18">
        <v>2003</v>
      </c>
      <c r="B14" s="46">
        <v>363.38</v>
      </c>
      <c r="C14" s="46">
        <v>4.88</v>
      </c>
      <c r="D14" s="46">
        <v>0.81</v>
      </c>
      <c r="E14" s="46">
        <v>0.23</v>
      </c>
      <c r="F14" s="46">
        <v>0.38</v>
      </c>
    </row>
    <row r="15" spans="1:6" ht="12.75">
      <c r="A15" s="18">
        <v>2004</v>
      </c>
      <c r="B15" s="46">
        <v>409.72</v>
      </c>
      <c r="C15" s="46">
        <v>6.67</v>
      </c>
      <c r="D15" s="46">
        <v>1.29</v>
      </c>
      <c r="E15" s="46">
        <v>0.4</v>
      </c>
      <c r="F15" s="46">
        <v>0.47</v>
      </c>
    </row>
    <row r="17" ht="12.75">
      <c r="A17" s="38"/>
    </row>
  </sheetData>
  <printOptions/>
  <pageMargins left="0.75" right="0.75" top="1" bottom="1" header="0.5" footer="0.5"/>
  <pageSetup fitToHeight="1" fitToWidth="1" horizontalDpi="300" verticalDpi="3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A1" sqref="A1"/>
    </sheetView>
  </sheetViews>
  <sheetFormatPr defaultColWidth="9.140625" defaultRowHeight="12.75"/>
  <cols>
    <col min="1" max="1" width="16.7109375" style="0" customWidth="1"/>
    <col min="2" max="4" width="9.28125" style="0" customWidth="1"/>
    <col min="5" max="5" width="3.7109375" style="0" customWidth="1"/>
    <col min="6" max="8" width="10.7109375" style="0" customWidth="1"/>
    <col min="9" max="9" width="3.7109375" style="0" customWidth="1"/>
    <col min="10" max="12" width="10.28125" style="0" customWidth="1"/>
  </cols>
  <sheetData>
    <row r="1" ht="14.25">
      <c r="A1" t="s">
        <v>668</v>
      </c>
    </row>
    <row r="3" spans="2:12" ht="12.75">
      <c r="B3" s="186" t="s">
        <v>669</v>
      </c>
      <c r="C3" s="186"/>
      <c r="D3" s="186"/>
      <c r="E3" s="17"/>
      <c r="F3" s="186" t="s">
        <v>670</v>
      </c>
      <c r="G3" s="186"/>
      <c r="H3" s="186"/>
      <c r="I3" s="17"/>
      <c r="J3" s="186" t="s">
        <v>333</v>
      </c>
      <c r="K3" s="186"/>
      <c r="L3" s="186"/>
    </row>
    <row r="4" spans="1:12" ht="12.75">
      <c r="A4" s="6" t="s">
        <v>334</v>
      </c>
      <c r="B4" s="17">
        <v>2002</v>
      </c>
      <c r="C4" s="17">
        <v>2003</v>
      </c>
      <c r="D4" s="17">
        <v>2004</v>
      </c>
      <c r="E4" s="17"/>
      <c r="F4" s="17">
        <v>2002</v>
      </c>
      <c r="G4" s="17">
        <v>2003</v>
      </c>
      <c r="H4" s="17">
        <v>2004</v>
      </c>
      <c r="I4" s="17"/>
      <c r="J4" s="17">
        <v>2002</v>
      </c>
      <c r="K4" s="17">
        <v>2003</v>
      </c>
      <c r="L4" s="17">
        <v>2004</v>
      </c>
    </row>
    <row r="5" spans="2:11" ht="12.75">
      <c r="B5" s="16"/>
      <c r="C5" s="16"/>
      <c r="D5" s="16"/>
      <c r="E5" s="16"/>
      <c r="F5" s="8"/>
      <c r="G5" s="8"/>
      <c r="H5" s="8"/>
      <c r="I5" s="8"/>
      <c r="J5" s="8"/>
      <c r="K5" s="8"/>
    </row>
    <row r="6" spans="1:12" ht="12.75">
      <c r="A6" t="s">
        <v>39</v>
      </c>
      <c r="B6" s="127">
        <v>9</v>
      </c>
      <c r="C6" s="127">
        <v>6</v>
      </c>
      <c r="D6" s="127">
        <v>6</v>
      </c>
      <c r="E6" s="44"/>
      <c r="F6" s="30">
        <v>685</v>
      </c>
      <c r="G6" s="30">
        <v>8051</v>
      </c>
      <c r="H6" s="30">
        <v>198</v>
      </c>
      <c r="I6" s="30"/>
      <c r="J6" s="129">
        <v>16</v>
      </c>
      <c r="K6" s="129">
        <v>36</v>
      </c>
      <c r="L6" s="130">
        <v>5</v>
      </c>
    </row>
    <row r="7" spans="1:12" ht="12.75">
      <c r="A7" t="s">
        <v>40</v>
      </c>
      <c r="B7" s="127">
        <v>8</v>
      </c>
      <c r="C7" s="127">
        <v>6</v>
      </c>
      <c r="D7" s="127">
        <v>11</v>
      </c>
      <c r="E7" s="44"/>
      <c r="F7" s="30">
        <v>35465</v>
      </c>
      <c r="G7" s="30">
        <v>15063</v>
      </c>
      <c r="H7" s="30">
        <v>16546</v>
      </c>
      <c r="I7" s="30"/>
      <c r="J7" s="129">
        <v>63</v>
      </c>
      <c r="K7" s="129">
        <v>13</v>
      </c>
      <c r="L7" s="130">
        <v>28</v>
      </c>
    </row>
    <row r="8" spans="1:12" ht="12.75">
      <c r="A8" t="s">
        <v>64</v>
      </c>
      <c r="B8" s="127">
        <v>22</v>
      </c>
      <c r="C8" s="127">
        <v>40</v>
      </c>
      <c r="D8" s="127">
        <v>42</v>
      </c>
      <c r="E8" s="44"/>
      <c r="F8" s="30">
        <v>421364</v>
      </c>
      <c r="G8" s="30">
        <v>403379</v>
      </c>
      <c r="H8" s="30">
        <v>351937</v>
      </c>
      <c r="I8" s="30"/>
      <c r="J8" s="129">
        <v>415</v>
      </c>
      <c r="K8" s="129">
        <v>342</v>
      </c>
      <c r="L8" s="130">
        <v>459</v>
      </c>
    </row>
    <row r="9" spans="1:12" ht="12.75">
      <c r="A9" t="s">
        <v>335</v>
      </c>
      <c r="B9" s="127">
        <v>3</v>
      </c>
      <c r="C9" s="127">
        <v>6</v>
      </c>
      <c r="D9" s="127">
        <v>4</v>
      </c>
      <c r="E9" s="44"/>
      <c r="F9" s="30">
        <v>153</v>
      </c>
      <c r="G9" s="30">
        <v>650</v>
      </c>
      <c r="H9" s="30">
        <v>262</v>
      </c>
      <c r="I9" s="30"/>
      <c r="J9" s="129">
        <v>11</v>
      </c>
      <c r="K9" s="129">
        <v>3</v>
      </c>
      <c r="L9" s="130">
        <v>2</v>
      </c>
    </row>
    <row r="10" spans="1:12" ht="12.75">
      <c r="A10" t="s">
        <v>336</v>
      </c>
      <c r="B10" s="127">
        <v>6</v>
      </c>
      <c r="C10" s="127">
        <v>6</v>
      </c>
      <c r="D10" s="127">
        <v>3</v>
      </c>
      <c r="E10" s="44"/>
      <c r="F10" s="30">
        <v>1733</v>
      </c>
      <c r="G10" s="30">
        <v>1833</v>
      </c>
      <c r="H10" s="30">
        <v>1346</v>
      </c>
      <c r="I10" s="30"/>
      <c r="J10" s="129">
        <v>14</v>
      </c>
      <c r="K10" s="129">
        <v>7</v>
      </c>
      <c r="L10" s="130">
        <v>1</v>
      </c>
    </row>
    <row r="11" spans="1:12" ht="12.75" hidden="1">
      <c r="A11" t="s">
        <v>98</v>
      </c>
      <c r="B11" s="127">
        <v>0</v>
      </c>
      <c r="C11" s="127">
        <v>0</v>
      </c>
      <c r="D11" s="127">
        <v>0</v>
      </c>
      <c r="E11" s="44"/>
      <c r="F11" s="30">
        <v>0</v>
      </c>
      <c r="G11" s="30">
        <v>0</v>
      </c>
      <c r="H11" s="30">
        <v>0</v>
      </c>
      <c r="I11" s="30"/>
      <c r="J11" s="129">
        <v>0</v>
      </c>
      <c r="K11" s="129">
        <v>0</v>
      </c>
      <c r="L11" s="130">
        <v>0</v>
      </c>
    </row>
    <row r="12" spans="1:12" ht="12.75">
      <c r="A12" t="s">
        <v>337</v>
      </c>
      <c r="B12" s="127">
        <v>2</v>
      </c>
      <c r="C12" s="127">
        <v>2</v>
      </c>
      <c r="D12" s="127">
        <v>3</v>
      </c>
      <c r="E12" s="44"/>
      <c r="F12" s="30">
        <v>102694</v>
      </c>
      <c r="G12" s="30">
        <v>99215</v>
      </c>
      <c r="H12" s="30">
        <v>86196</v>
      </c>
      <c r="I12" s="30"/>
      <c r="J12" s="129">
        <v>281</v>
      </c>
      <c r="K12" s="129">
        <v>297</v>
      </c>
      <c r="L12" s="130">
        <v>267</v>
      </c>
    </row>
    <row r="13" spans="2:12" ht="12.75">
      <c r="B13" s="127"/>
      <c r="C13" s="127"/>
      <c r="D13" s="127"/>
      <c r="E13" s="16"/>
      <c r="F13" s="30"/>
      <c r="G13" s="30"/>
      <c r="H13" s="30"/>
      <c r="I13" s="30"/>
      <c r="J13" s="129"/>
      <c r="K13" s="129"/>
      <c r="L13" s="130"/>
    </row>
    <row r="14" spans="1:12" ht="12.75">
      <c r="A14" s="6" t="s">
        <v>51</v>
      </c>
      <c r="B14" s="128">
        <f>SUM(B6:B13)</f>
        <v>50</v>
      </c>
      <c r="C14" s="128">
        <f aca="true" t="shared" si="0" ref="C14:L14">SUM(C6:C13)</f>
        <v>66</v>
      </c>
      <c r="D14" s="128">
        <f t="shared" si="0"/>
        <v>69</v>
      </c>
      <c r="E14" s="128"/>
      <c r="F14" s="131">
        <f t="shared" si="0"/>
        <v>562094</v>
      </c>
      <c r="G14" s="131">
        <f t="shared" si="0"/>
        <v>528191</v>
      </c>
      <c r="H14" s="131">
        <f t="shared" si="0"/>
        <v>456485</v>
      </c>
      <c r="I14" s="128"/>
      <c r="J14" s="128">
        <f t="shared" si="0"/>
        <v>800</v>
      </c>
      <c r="K14" s="128">
        <f t="shared" si="0"/>
        <v>698</v>
      </c>
      <c r="L14" s="128">
        <f t="shared" si="0"/>
        <v>762</v>
      </c>
    </row>
    <row r="15" spans="2:13" ht="12.75">
      <c r="B15" s="16"/>
      <c r="C15" s="16"/>
      <c r="D15" s="16"/>
      <c r="E15" s="16"/>
      <c r="F15" s="16"/>
      <c r="G15" s="30"/>
      <c r="H15" s="30"/>
      <c r="I15" s="30"/>
      <c r="J15" s="30"/>
      <c r="K15" s="30"/>
      <c r="L15" s="30"/>
      <c r="M15" s="30"/>
    </row>
    <row r="16" spans="1:13" ht="14.25">
      <c r="A16" s="25" t="s">
        <v>613</v>
      </c>
      <c r="B16" s="16"/>
      <c r="C16" s="44"/>
      <c r="D16" s="16"/>
      <c r="E16" s="16"/>
      <c r="F16" s="16"/>
      <c r="G16" s="30"/>
      <c r="H16" s="30"/>
      <c r="I16" s="30"/>
      <c r="J16" s="45"/>
      <c r="K16" s="30"/>
      <c r="L16" s="30"/>
      <c r="M16" s="30"/>
    </row>
  </sheetData>
  <mergeCells count="3">
    <mergeCell ref="B3:D3"/>
    <mergeCell ref="F3:H3"/>
    <mergeCell ref="J3:L3"/>
  </mergeCells>
  <printOptions horizontalCentered="1"/>
  <pageMargins left="0.25" right="0.25" top="1" bottom="1" header="0.5" footer="0.55"/>
  <pageSetup fitToHeight="1" fitToWidth="1" horizontalDpi="200" verticalDpi="2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K21" sqref="K21"/>
    </sheetView>
  </sheetViews>
  <sheetFormatPr defaultColWidth="9.140625" defaultRowHeight="12.75"/>
  <cols>
    <col min="1" max="1" width="9.8515625" style="0" customWidth="1"/>
    <col min="2" max="3" width="0" style="0" hidden="1" customWidth="1"/>
    <col min="10" max="10" width="10.28125" style="0" bestFit="1" customWidth="1"/>
  </cols>
  <sheetData>
    <row r="1" ht="12.75">
      <c r="A1" t="s">
        <v>671</v>
      </c>
    </row>
    <row r="3" spans="1:10" ht="12.75">
      <c r="A3" s="6" t="s">
        <v>338</v>
      </c>
      <c r="B3" s="6">
        <v>1996</v>
      </c>
      <c r="C3" s="6">
        <v>1997</v>
      </c>
      <c r="D3" s="6">
        <v>1998</v>
      </c>
      <c r="E3" s="6">
        <v>1999</v>
      </c>
      <c r="F3" s="6">
        <v>2000</v>
      </c>
      <c r="G3" s="6">
        <v>2001</v>
      </c>
      <c r="H3" s="6">
        <v>2002</v>
      </c>
      <c r="I3" s="6">
        <v>2003</v>
      </c>
      <c r="J3" s="6">
        <v>2004</v>
      </c>
    </row>
    <row r="4" spans="1:10" ht="6" customHeight="1">
      <c r="A4" s="6"/>
      <c r="B4" s="6"/>
      <c r="C4" s="6"/>
      <c r="D4" s="6"/>
      <c r="E4" s="6"/>
      <c r="F4" s="6"/>
      <c r="G4" s="6"/>
      <c r="H4" s="6"/>
      <c r="I4" s="6"/>
      <c r="J4" s="6"/>
    </row>
    <row r="5" spans="2:9" ht="12.75">
      <c r="B5" s="216" t="s">
        <v>339</v>
      </c>
      <c r="C5" s="216"/>
      <c r="D5" s="216"/>
      <c r="E5" s="216"/>
      <c r="F5" s="216"/>
      <c r="G5" s="216"/>
      <c r="H5" s="216"/>
      <c r="I5" s="216"/>
    </row>
    <row r="6" spans="1:10" ht="14.25">
      <c r="A6" t="s">
        <v>459</v>
      </c>
      <c r="B6">
        <v>9</v>
      </c>
      <c r="C6">
        <v>25</v>
      </c>
      <c r="D6">
        <v>45</v>
      </c>
      <c r="E6">
        <v>38</v>
      </c>
      <c r="F6">
        <v>60</v>
      </c>
      <c r="G6">
        <v>33</v>
      </c>
      <c r="H6">
        <v>43</v>
      </c>
      <c r="I6">
        <v>58</v>
      </c>
      <c r="J6">
        <v>60</v>
      </c>
    </row>
    <row r="7" spans="1:10" ht="14.25">
      <c r="A7" s="35" t="s">
        <v>460</v>
      </c>
      <c r="B7">
        <v>5</v>
      </c>
      <c r="C7">
        <v>6</v>
      </c>
      <c r="D7">
        <v>11</v>
      </c>
      <c r="E7">
        <v>13</v>
      </c>
      <c r="F7">
        <v>14</v>
      </c>
      <c r="G7">
        <v>5</v>
      </c>
      <c r="H7">
        <v>4</v>
      </c>
      <c r="I7">
        <v>4</v>
      </c>
      <c r="J7" s="168">
        <v>5</v>
      </c>
    </row>
    <row r="8" spans="1:10" ht="14.25">
      <c r="A8" s="35" t="s">
        <v>461</v>
      </c>
      <c r="B8">
        <v>4</v>
      </c>
      <c r="C8">
        <v>4</v>
      </c>
      <c r="D8">
        <v>7</v>
      </c>
      <c r="E8">
        <v>7</v>
      </c>
      <c r="F8">
        <v>4</v>
      </c>
      <c r="G8">
        <v>4</v>
      </c>
      <c r="H8">
        <v>2</v>
      </c>
      <c r="I8">
        <v>2</v>
      </c>
      <c r="J8">
        <v>3</v>
      </c>
    </row>
    <row r="9" ht="6" customHeight="1"/>
    <row r="10" spans="1:10" ht="12.75">
      <c r="A10" s="6" t="s">
        <v>51</v>
      </c>
      <c r="B10" s="6">
        <f>SUM(B6:B8)</f>
        <v>18</v>
      </c>
      <c r="C10" s="6">
        <f aca="true" t="shared" si="0" ref="C10:I10">SUM(C6:C8)</f>
        <v>35</v>
      </c>
      <c r="D10" s="6">
        <f t="shared" si="0"/>
        <v>63</v>
      </c>
      <c r="E10" s="6">
        <f t="shared" si="0"/>
        <v>58</v>
      </c>
      <c r="F10" s="6">
        <f t="shared" si="0"/>
        <v>78</v>
      </c>
      <c r="G10" s="6">
        <f t="shared" si="0"/>
        <v>42</v>
      </c>
      <c r="H10" s="6">
        <f t="shared" si="0"/>
        <v>49</v>
      </c>
      <c r="I10" s="6">
        <f t="shared" si="0"/>
        <v>64</v>
      </c>
      <c r="J10" s="6">
        <f>SUM(J6:J8)</f>
        <v>68</v>
      </c>
    </row>
    <row r="11" ht="6" customHeight="1"/>
    <row r="12" spans="2:9" ht="12.75">
      <c r="B12" s="216" t="s">
        <v>340</v>
      </c>
      <c r="C12" s="216"/>
      <c r="D12" s="216"/>
      <c r="E12" s="216"/>
      <c r="F12" s="216"/>
      <c r="G12" s="216"/>
      <c r="H12" s="216"/>
      <c r="I12" s="216"/>
    </row>
    <row r="13" spans="1:10" ht="14.25">
      <c r="A13" t="s">
        <v>459</v>
      </c>
      <c r="B13" s="29">
        <v>1433</v>
      </c>
      <c r="C13" s="29">
        <v>5077</v>
      </c>
      <c r="D13" s="29">
        <v>10159</v>
      </c>
      <c r="E13" s="29">
        <v>4710</v>
      </c>
      <c r="F13" s="29">
        <v>8981</v>
      </c>
      <c r="G13" s="29">
        <v>5048</v>
      </c>
      <c r="H13" s="29">
        <v>9931</v>
      </c>
      <c r="I13" s="29">
        <v>8124</v>
      </c>
      <c r="J13" s="29">
        <v>7621</v>
      </c>
    </row>
    <row r="14" spans="1:10" ht="14.25">
      <c r="A14" s="35" t="s">
        <v>460</v>
      </c>
      <c r="B14" s="29">
        <v>5058</v>
      </c>
      <c r="C14" s="29">
        <v>9373</v>
      </c>
      <c r="D14" s="29">
        <v>12833</v>
      </c>
      <c r="E14" s="29">
        <v>13218</v>
      </c>
      <c r="F14" s="29">
        <v>15186</v>
      </c>
      <c r="G14" s="29">
        <v>6234</v>
      </c>
      <c r="H14" s="29">
        <v>4739</v>
      </c>
      <c r="I14" s="29">
        <v>4976</v>
      </c>
      <c r="J14" s="29">
        <v>4504</v>
      </c>
    </row>
    <row r="15" spans="1:10" ht="14.25">
      <c r="A15" s="35" t="s">
        <v>461</v>
      </c>
      <c r="B15" s="29">
        <v>49240</v>
      </c>
      <c r="C15" s="29">
        <v>65682</v>
      </c>
      <c r="D15" s="29">
        <v>72307</v>
      </c>
      <c r="E15" s="29">
        <v>52300</v>
      </c>
      <c r="F15" s="29">
        <v>22147</v>
      </c>
      <c r="G15" s="29">
        <v>11559</v>
      </c>
      <c r="H15" s="29">
        <v>7711</v>
      </c>
      <c r="I15" s="29">
        <v>10500</v>
      </c>
      <c r="J15" s="29">
        <v>15950</v>
      </c>
    </row>
    <row r="16" spans="2:10" ht="12.75">
      <c r="B16" s="29"/>
      <c r="C16" s="29"/>
      <c r="D16" s="29"/>
      <c r="E16" s="29"/>
      <c r="F16" s="29"/>
      <c r="G16" s="29"/>
      <c r="H16" s="29"/>
      <c r="I16" s="29"/>
      <c r="J16" s="169"/>
    </row>
    <row r="17" spans="1:10" ht="12.75">
      <c r="A17" s="6" t="s">
        <v>51</v>
      </c>
      <c r="B17" s="33">
        <f>SUM(B13:B15)</f>
        <v>55731</v>
      </c>
      <c r="C17" s="33">
        <f aca="true" t="shared" si="1" ref="C17:I17">SUM(C13:C15)</f>
        <v>80132</v>
      </c>
      <c r="D17" s="33">
        <f t="shared" si="1"/>
        <v>95299</v>
      </c>
      <c r="E17" s="33">
        <f t="shared" si="1"/>
        <v>70228</v>
      </c>
      <c r="F17" s="33">
        <f t="shared" si="1"/>
        <v>46314</v>
      </c>
      <c r="G17" s="33">
        <f t="shared" si="1"/>
        <v>22841</v>
      </c>
      <c r="H17" s="33">
        <f t="shared" si="1"/>
        <v>22381</v>
      </c>
      <c r="I17" s="33">
        <f t="shared" si="1"/>
        <v>23600</v>
      </c>
      <c r="J17" s="157">
        <f>SUM(J13:J15)</f>
        <v>28075</v>
      </c>
    </row>
    <row r="19" ht="12.75">
      <c r="A19" s="7" t="s">
        <v>672</v>
      </c>
    </row>
    <row r="20" ht="12.75">
      <c r="A20" s="7" t="s">
        <v>673</v>
      </c>
    </row>
    <row r="21" ht="12.75">
      <c r="A21" s="7" t="s">
        <v>674</v>
      </c>
    </row>
  </sheetData>
  <mergeCells count="2">
    <mergeCell ref="B5:I5"/>
    <mergeCell ref="B12:I12"/>
  </mergeCells>
  <printOptions/>
  <pageMargins left="0.25" right="0.25" top="1" bottom="1" header="0.5" footer="0.55"/>
  <pageSetup fitToHeight="1" fitToWidth="1" horizontalDpi="300" verticalDpi="300" orientation="portrait" r:id="rId1"/>
  <headerFooter alignWithMargins="0">
    <oddHeader>&amp;CPlacer Gold Production by Mine Size</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A1" sqref="A1"/>
    </sheetView>
  </sheetViews>
  <sheetFormatPr defaultColWidth="9.140625" defaultRowHeight="12.75"/>
  <cols>
    <col min="1" max="1" width="17.00390625" style="0" customWidth="1"/>
    <col min="2" max="2" width="18.8515625" style="0" bestFit="1" customWidth="1"/>
    <col min="3" max="3" width="2.00390625" style="0" hidden="1" customWidth="1"/>
    <col min="4" max="4" width="10.57421875" style="0" customWidth="1"/>
    <col min="5" max="5" width="16.00390625" style="0" customWidth="1"/>
    <col min="6" max="6" width="13.421875" style="0" customWidth="1"/>
    <col min="7" max="7" width="17.421875" style="0" bestFit="1" customWidth="1"/>
  </cols>
  <sheetData>
    <row r="1" spans="1:7" ht="12.75">
      <c r="A1" t="s">
        <v>614</v>
      </c>
      <c r="B1" s="18"/>
      <c r="C1" s="18"/>
      <c r="D1" s="18"/>
      <c r="E1" s="18"/>
      <c r="F1" s="8"/>
      <c r="G1" s="18"/>
    </row>
    <row r="2" spans="2:7" ht="12.75">
      <c r="B2" s="18"/>
      <c r="C2" s="18"/>
      <c r="D2" s="18"/>
      <c r="E2" s="18"/>
      <c r="F2" s="8"/>
      <c r="G2" s="18"/>
    </row>
    <row r="3" spans="1:7" ht="12.75">
      <c r="A3" s="6"/>
      <c r="B3" s="17" t="s">
        <v>341</v>
      </c>
      <c r="C3" s="17"/>
      <c r="D3" s="17"/>
      <c r="E3" s="17" t="s">
        <v>342</v>
      </c>
      <c r="F3" s="17" t="s">
        <v>25</v>
      </c>
      <c r="G3" s="17" t="s">
        <v>343</v>
      </c>
    </row>
    <row r="4" spans="1:7" ht="14.25">
      <c r="A4" s="6" t="s">
        <v>334</v>
      </c>
      <c r="B4" s="17" t="s">
        <v>462</v>
      </c>
      <c r="C4" s="17"/>
      <c r="D4" s="17" t="s">
        <v>344</v>
      </c>
      <c r="E4" s="17" t="s">
        <v>463</v>
      </c>
      <c r="F4" s="17" t="s">
        <v>345</v>
      </c>
      <c r="G4" s="17" t="s">
        <v>346</v>
      </c>
    </row>
    <row r="5" spans="2:7" ht="12.75">
      <c r="B5" s="18"/>
      <c r="C5" s="18"/>
      <c r="D5" s="18"/>
      <c r="E5" s="18"/>
      <c r="F5" s="8"/>
      <c r="G5" s="18"/>
    </row>
    <row r="6" spans="1:7" ht="12.75">
      <c r="A6" s="21" t="s">
        <v>39</v>
      </c>
      <c r="B6" s="32">
        <v>3</v>
      </c>
      <c r="C6" s="32">
        <v>1</v>
      </c>
      <c r="D6" s="31">
        <v>1253510</v>
      </c>
      <c r="E6" s="132">
        <v>12.95</v>
      </c>
      <c r="F6" s="44">
        <v>22504875</v>
      </c>
      <c r="G6" s="134">
        <v>182</v>
      </c>
    </row>
    <row r="7" spans="1:7" ht="12.75">
      <c r="A7" s="21" t="s">
        <v>40</v>
      </c>
      <c r="B7" s="32">
        <v>6</v>
      </c>
      <c r="C7" s="18">
        <v>2</v>
      </c>
      <c r="D7" s="31">
        <v>2062292</v>
      </c>
      <c r="E7" s="132">
        <v>4.37</v>
      </c>
      <c r="F7" s="44">
        <v>9003734</v>
      </c>
      <c r="G7" s="134">
        <v>54</v>
      </c>
    </row>
    <row r="8" spans="1:7" ht="12.75">
      <c r="A8" s="21" t="s">
        <v>64</v>
      </c>
      <c r="B8" s="32">
        <v>21</v>
      </c>
      <c r="C8" s="18">
        <v>3</v>
      </c>
      <c r="D8" s="31">
        <v>4295746</v>
      </c>
      <c r="E8" s="132">
        <v>3.28</v>
      </c>
      <c r="F8" s="44">
        <v>14089743</v>
      </c>
      <c r="G8" s="134">
        <v>93</v>
      </c>
    </row>
    <row r="9" spans="1:7" ht="12.75">
      <c r="A9" s="21" t="s">
        <v>335</v>
      </c>
      <c r="B9" s="32">
        <v>26</v>
      </c>
      <c r="C9" s="18">
        <v>4</v>
      </c>
      <c r="D9" s="31">
        <v>8823269</v>
      </c>
      <c r="E9" s="132">
        <v>4.8</v>
      </c>
      <c r="F9" s="44">
        <v>42353456</v>
      </c>
      <c r="G9" s="134">
        <v>167</v>
      </c>
    </row>
    <row r="10" spans="1:7" ht="12.75">
      <c r="A10" s="21" t="s">
        <v>336</v>
      </c>
      <c r="B10" s="32">
        <v>4</v>
      </c>
      <c r="C10" s="18">
        <v>5</v>
      </c>
      <c r="D10" s="31">
        <v>1929672</v>
      </c>
      <c r="E10" s="132">
        <v>3.29</v>
      </c>
      <c r="F10" s="44">
        <v>6345912</v>
      </c>
      <c r="G10" s="134">
        <v>41</v>
      </c>
    </row>
    <row r="11" spans="1:7" ht="12.75">
      <c r="A11" s="21" t="s">
        <v>98</v>
      </c>
      <c r="B11" s="32">
        <v>1</v>
      </c>
      <c r="C11" s="18">
        <v>6</v>
      </c>
      <c r="D11" s="31">
        <v>13500</v>
      </c>
      <c r="E11" s="132">
        <v>8</v>
      </c>
      <c r="F11" s="44">
        <v>108000</v>
      </c>
      <c r="G11" s="134">
        <v>0</v>
      </c>
    </row>
    <row r="12" spans="1:7" ht="12.75">
      <c r="A12" s="21" t="s">
        <v>337</v>
      </c>
      <c r="B12" s="32">
        <v>10</v>
      </c>
      <c r="C12" s="18">
        <v>7</v>
      </c>
      <c r="D12" s="31">
        <v>1198105</v>
      </c>
      <c r="E12" s="132">
        <v>5.93</v>
      </c>
      <c r="F12" s="44">
        <v>7101628</v>
      </c>
      <c r="G12" s="134">
        <v>30</v>
      </c>
    </row>
    <row r="13" spans="2:7" ht="12.75">
      <c r="B13" s="18"/>
      <c r="C13" s="18"/>
      <c r="D13" s="31"/>
      <c r="E13" s="46"/>
      <c r="F13" s="44"/>
      <c r="G13" s="134"/>
    </row>
    <row r="14" spans="1:7" ht="12.75">
      <c r="A14" s="6" t="s">
        <v>51</v>
      </c>
      <c r="B14" s="17">
        <f>SUM(B6:B12)</f>
        <v>71</v>
      </c>
      <c r="C14" s="17"/>
      <c r="D14" s="47">
        <f>SUM(D6:D12)</f>
        <v>19576094</v>
      </c>
      <c r="E14" s="133">
        <v>5.19</v>
      </c>
      <c r="F14" s="49">
        <f>SUM(F6:F12)</f>
        <v>101507348</v>
      </c>
      <c r="G14" s="135">
        <f>SUM(G6:G12)</f>
        <v>567</v>
      </c>
    </row>
    <row r="15" spans="2:7" ht="12.75">
      <c r="B15" s="18"/>
      <c r="C15" s="18"/>
      <c r="D15" s="18"/>
      <c r="E15" s="18"/>
      <c r="F15" s="8"/>
      <c r="G15" s="18"/>
    </row>
    <row r="16" spans="1:7" ht="36" customHeight="1">
      <c r="A16" s="215" t="s">
        <v>676</v>
      </c>
      <c r="B16" s="215"/>
      <c r="C16" s="215"/>
      <c r="D16" s="215"/>
      <c r="E16" s="215"/>
      <c r="F16" s="215"/>
      <c r="G16" s="215"/>
    </row>
    <row r="17" spans="1:7" ht="12.75">
      <c r="A17" s="7" t="s">
        <v>675</v>
      </c>
      <c r="B17" s="18"/>
      <c r="C17" s="18"/>
      <c r="D17" s="18"/>
      <c r="E17" s="18"/>
      <c r="F17" s="8"/>
      <c r="G17" s="18"/>
    </row>
    <row r="18" spans="1:7" ht="14.25">
      <c r="A18" s="25"/>
      <c r="B18" s="18"/>
      <c r="C18" s="18"/>
      <c r="D18" s="18"/>
      <c r="E18" s="18"/>
      <c r="F18" s="8"/>
      <c r="G18" s="18"/>
    </row>
  </sheetData>
  <mergeCells count="1">
    <mergeCell ref="A16:G16"/>
  </mergeCells>
  <printOptions horizontalCentered="1"/>
  <pageMargins left="0.25" right="0.25" top="1" bottom="1" header="0.5" footer="0.5"/>
  <pageSetup fitToHeight="1" fitToWidth="1" horizontalDpi="300" verticalDpi="3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A1" sqref="A1"/>
    </sheetView>
  </sheetViews>
  <sheetFormatPr defaultColWidth="9.140625" defaultRowHeight="12.75"/>
  <cols>
    <col min="1" max="1" width="17.8515625" style="0" customWidth="1"/>
    <col min="2" max="2" width="19.00390625" style="0" bestFit="1" customWidth="1"/>
    <col min="3" max="3" width="2.7109375" style="0" hidden="1" customWidth="1"/>
    <col min="4" max="4" width="10.7109375" style="0" customWidth="1"/>
    <col min="5" max="5" width="13.8515625" style="0" bestFit="1" customWidth="1"/>
    <col min="6" max="6" width="12.140625" style="0" customWidth="1"/>
    <col min="7" max="7" width="17.421875" style="0" bestFit="1" customWidth="1"/>
  </cols>
  <sheetData>
    <row r="1" spans="1:7" ht="14.25">
      <c r="A1" t="s">
        <v>615</v>
      </c>
      <c r="B1" s="18"/>
      <c r="C1" s="18"/>
      <c r="D1" s="18"/>
      <c r="E1" s="18"/>
      <c r="F1" s="8"/>
      <c r="G1" s="18"/>
    </row>
    <row r="2" spans="2:7" ht="12.75">
      <c r="B2" s="18"/>
      <c r="C2" s="18"/>
      <c r="D2" s="18"/>
      <c r="E2" s="18"/>
      <c r="F2" s="8"/>
      <c r="G2" s="18"/>
    </row>
    <row r="3" spans="1:7" ht="12.75">
      <c r="A3" s="6"/>
      <c r="B3" s="17" t="s">
        <v>341</v>
      </c>
      <c r="C3" s="17"/>
      <c r="D3" s="17"/>
      <c r="E3" s="17" t="s">
        <v>342</v>
      </c>
      <c r="F3" s="17" t="s">
        <v>25</v>
      </c>
      <c r="G3" s="17" t="s">
        <v>343</v>
      </c>
    </row>
    <row r="4" spans="1:7" ht="14.25">
      <c r="A4" s="6" t="s">
        <v>334</v>
      </c>
      <c r="B4" s="17" t="s">
        <v>464</v>
      </c>
      <c r="C4" s="17"/>
      <c r="D4" s="17" t="s">
        <v>344</v>
      </c>
      <c r="E4" s="17" t="s">
        <v>465</v>
      </c>
      <c r="F4" s="17" t="s">
        <v>345</v>
      </c>
      <c r="G4" s="17" t="s">
        <v>346</v>
      </c>
    </row>
    <row r="5" spans="2:7" ht="12.75">
      <c r="B5" s="18"/>
      <c r="C5" s="18"/>
      <c r="D5" s="18"/>
      <c r="E5" s="18"/>
      <c r="F5" s="8"/>
      <c r="G5" s="18"/>
    </row>
    <row r="6" spans="1:7" ht="12.75">
      <c r="A6" s="21" t="s">
        <v>39</v>
      </c>
      <c r="B6" s="134">
        <v>1</v>
      </c>
      <c r="C6" s="32">
        <v>1</v>
      </c>
      <c r="D6" s="31">
        <v>15525</v>
      </c>
      <c r="E6" s="139">
        <v>15</v>
      </c>
      <c r="F6" s="44">
        <v>232875</v>
      </c>
      <c r="G6" s="137">
        <v>1</v>
      </c>
    </row>
    <row r="7" spans="1:7" ht="12.75">
      <c r="A7" s="21" t="s">
        <v>40</v>
      </c>
      <c r="B7" s="134">
        <v>3</v>
      </c>
      <c r="C7" s="32">
        <v>2</v>
      </c>
      <c r="D7" s="31">
        <v>3223784</v>
      </c>
      <c r="E7" s="139">
        <v>14.96</v>
      </c>
      <c r="F7" s="44">
        <v>48226547</v>
      </c>
      <c r="G7" s="137">
        <v>182</v>
      </c>
    </row>
    <row r="8" spans="1:7" ht="12.75">
      <c r="A8" s="21" t="s">
        <v>64</v>
      </c>
      <c r="B8" s="134">
        <v>7</v>
      </c>
      <c r="C8" s="32">
        <v>3</v>
      </c>
      <c r="D8" s="31">
        <v>1101450</v>
      </c>
      <c r="E8" s="139">
        <v>21.28</v>
      </c>
      <c r="F8" s="44">
        <v>23438987</v>
      </c>
      <c r="G8" s="137">
        <v>184</v>
      </c>
    </row>
    <row r="9" spans="1:7" ht="12.75">
      <c r="A9" s="21" t="s">
        <v>335</v>
      </c>
      <c r="B9" s="134">
        <v>14</v>
      </c>
      <c r="C9" s="32">
        <v>4</v>
      </c>
      <c r="D9" s="31">
        <v>1095413</v>
      </c>
      <c r="E9" s="139">
        <v>15.09</v>
      </c>
      <c r="F9" s="44">
        <v>16525640</v>
      </c>
      <c r="G9" s="137">
        <v>50</v>
      </c>
    </row>
    <row r="10" spans="1:7" ht="12.75">
      <c r="A10" s="21" t="s">
        <v>336</v>
      </c>
      <c r="B10" s="134">
        <v>1</v>
      </c>
      <c r="C10" s="32">
        <v>5</v>
      </c>
      <c r="D10" s="31">
        <v>68634</v>
      </c>
      <c r="E10" s="139">
        <v>15</v>
      </c>
      <c r="F10" s="44">
        <v>1029510</v>
      </c>
      <c r="G10" s="137">
        <v>4</v>
      </c>
    </row>
    <row r="11" spans="1:7" ht="12.75">
      <c r="A11" s="21" t="s">
        <v>98</v>
      </c>
      <c r="B11" s="134">
        <v>3</v>
      </c>
      <c r="C11" s="32">
        <v>6</v>
      </c>
      <c r="D11" s="31">
        <v>42000</v>
      </c>
      <c r="E11" s="139">
        <v>15.46</v>
      </c>
      <c r="F11" s="44">
        <v>649500</v>
      </c>
      <c r="G11" s="137">
        <v>1</v>
      </c>
    </row>
    <row r="12" spans="1:7" ht="12.75">
      <c r="A12" s="21" t="s">
        <v>337</v>
      </c>
      <c r="B12" s="134">
        <v>8</v>
      </c>
      <c r="C12" s="32">
        <v>7</v>
      </c>
      <c r="D12" s="31">
        <v>1763244</v>
      </c>
      <c r="E12" s="139">
        <v>9.04</v>
      </c>
      <c r="F12" s="44">
        <v>15947255</v>
      </c>
      <c r="G12" s="137">
        <v>53</v>
      </c>
    </row>
    <row r="13" spans="2:7" ht="12.75">
      <c r="B13" s="134"/>
      <c r="C13" s="18"/>
      <c r="D13" s="31"/>
      <c r="E13" s="139"/>
      <c r="F13" s="44"/>
      <c r="G13" s="137"/>
    </row>
    <row r="14" spans="1:7" ht="12.75">
      <c r="A14" s="6" t="s">
        <v>51</v>
      </c>
      <c r="B14" s="135">
        <f>SUM(B6:B12)</f>
        <v>37</v>
      </c>
      <c r="C14" s="17"/>
      <c r="D14" s="34">
        <f>SUM(D6:D12)</f>
        <v>7310050</v>
      </c>
      <c r="E14" s="140">
        <v>14.51</v>
      </c>
      <c r="F14" s="49">
        <f>SUM(F6:F12)</f>
        <v>106050314</v>
      </c>
      <c r="G14" s="138">
        <f>SUM(G6:G12)</f>
        <v>475</v>
      </c>
    </row>
    <row r="15" spans="1:7" ht="12.75">
      <c r="A15" s="6"/>
      <c r="B15" s="17"/>
      <c r="C15" s="17"/>
      <c r="D15" s="47"/>
      <c r="E15" s="48"/>
      <c r="F15" s="49"/>
      <c r="G15" s="47"/>
    </row>
    <row r="16" spans="1:7" ht="12.75">
      <c r="A16" s="188" t="s">
        <v>677</v>
      </c>
      <c r="B16" s="188"/>
      <c r="C16" s="188"/>
      <c r="D16" s="188"/>
      <c r="E16" s="188"/>
      <c r="F16" s="188"/>
      <c r="G16" s="188"/>
    </row>
    <row r="17" spans="1:7" ht="35.25" customHeight="1">
      <c r="A17" s="215" t="s">
        <v>676</v>
      </c>
      <c r="B17" s="215"/>
      <c r="C17" s="215"/>
      <c r="D17" s="215"/>
      <c r="E17" s="215"/>
      <c r="F17" s="215"/>
      <c r="G17" s="215"/>
    </row>
    <row r="18" spans="1:7" ht="12.75">
      <c r="A18" s="188" t="s">
        <v>678</v>
      </c>
      <c r="B18" s="188"/>
      <c r="C18" s="188"/>
      <c r="D18" s="188"/>
      <c r="E18" s="188"/>
      <c r="F18" s="188"/>
      <c r="G18" s="188"/>
    </row>
    <row r="19" spans="1:7" ht="14.25">
      <c r="A19" s="25"/>
      <c r="B19" s="18"/>
      <c r="C19" s="18"/>
      <c r="D19" s="18"/>
      <c r="E19" s="18"/>
      <c r="F19" s="8"/>
      <c r="G19" s="18"/>
    </row>
  </sheetData>
  <mergeCells count="3">
    <mergeCell ref="A16:G16"/>
    <mergeCell ref="A18:G18"/>
    <mergeCell ref="A17:G17"/>
  </mergeCells>
  <printOptions horizontalCentered="1"/>
  <pageMargins left="0.25" right="0.25" top="1" bottom="1" header="0.5" footer="0.55"/>
  <pageSetup fitToHeight="1" fitToWidth="1" horizontalDpi="300" verticalDpi="300" orientation="portrait" r:id="rId1"/>
  <headerFooter alignWithMargins="0">
    <oddHeader>&amp;CRock Production 2004</oddHeader>
  </headerFooter>
</worksheet>
</file>

<file path=xl/worksheets/sheet16.xml><?xml version="1.0" encoding="utf-8"?>
<worksheet xmlns="http://schemas.openxmlformats.org/spreadsheetml/2006/main" xmlns:r="http://schemas.openxmlformats.org/officeDocument/2006/relationships">
  <dimension ref="A1:B15"/>
  <sheetViews>
    <sheetView workbookViewId="0" topLeftCell="A1">
      <selection activeCell="A1" sqref="A1"/>
    </sheetView>
  </sheetViews>
  <sheetFormatPr defaultColWidth="9.140625" defaultRowHeight="12.75"/>
  <cols>
    <col min="1" max="1" width="12.8515625" style="0" customWidth="1"/>
    <col min="2" max="2" width="17.421875" style="0" customWidth="1"/>
  </cols>
  <sheetData>
    <row r="1" ht="12.75">
      <c r="A1" t="s">
        <v>679</v>
      </c>
    </row>
    <row r="3" ht="12.75">
      <c r="B3" s="17" t="s">
        <v>455</v>
      </c>
    </row>
    <row r="4" ht="12.75">
      <c r="B4" s="17" t="s">
        <v>680</v>
      </c>
    </row>
    <row r="5" spans="1:2" ht="12.75">
      <c r="A5" s="18">
        <v>1996</v>
      </c>
      <c r="B5" s="142">
        <v>249</v>
      </c>
    </row>
    <row r="6" spans="1:2" ht="12.75">
      <c r="A6" s="18">
        <v>1997</v>
      </c>
      <c r="B6" s="142">
        <v>369</v>
      </c>
    </row>
    <row r="7" spans="1:2" ht="12.75">
      <c r="A7" s="18">
        <v>1998</v>
      </c>
      <c r="B7" s="142">
        <v>317</v>
      </c>
    </row>
    <row r="8" spans="1:2" ht="12.75">
      <c r="A8" s="18">
        <v>1999</v>
      </c>
      <c r="B8" s="142">
        <v>359</v>
      </c>
    </row>
    <row r="9" spans="1:2" ht="12.75">
      <c r="A9" s="18">
        <v>2000</v>
      </c>
      <c r="B9" s="142">
        <v>293</v>
      </c>
    </row>
    <row r="10" spans="1:2" ht="12.75">
      <c r="A10" s="18">
        <v>2001</v>
      </c>
      <c r="B10" s="142">
        <v>329</v>
      </c>
    </row>
    <row r="11" spans="1:2" ht="12.75">
      <c r="A11" s="18">
        <v>2002</v>
      </c>
      <c r="B11" s="142">
        <v>380</v>
      </c>
    </row>
    <row r="12" spans="1:2" ht="12.75">
      <c r="A12" s="18">
        <v>2003</v>
      </c>
      <c r="B12" s="142">
        <v>414</v>
      </c>
    </row>
    <row r="13" spans="1:2" ht="12.75">
      <c r="A13" s="18">
        <v>2004</v>
      </c>
      <c r="B13" s="142">
        <v>505</v>
      </c>
    </row>
    <row r="14" ht="12.75">
      <c r="B14" s="61"/>
    </row>
    <row r="15" ht="12.75">
      <c r="A15" s="141" t="s">
        <v>456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2" max="2" width="9.7109375" style="0" bestFit="1" customWidth="1"/>
    <col min="4" max="4" width="5.57421875" style="0" bestFit="1" customWidth="1"/>
    <col min="6" max="6" width="12.00390625" style="0" bestFit="1" customWidth="1"/>
    <col min="7" max="7" width="13.28125" style="0" bestFit="1" customWidth="1"/>
    <col min="8" max="8" width="10.28125" style="0" bestFit="1" customWidth="1"/>
    <col min="9" max="9" width="9.421875" style="0" customWidth="1"/>
    <col min="10" max="10" width="10.8515625" style="0" bestFit="1" customWidth="1"/>
  </cols>
  <sheetData>
    <row r="1" spans="1:10" ht="14.25">
      <c r="A1" t="s">
        <v>616</v>
      </c>
      <c r="B1" s="18"/>
      <c r="C1" s="18"/>
      <c r="D1" s="18"/>
      <c r="E1" s="18"/>
      <c r="F1" s="18"/>
      <c r="G1" s="18"/>
      <c r="H1" s="18"/>
      <c r="I1" s="18"/>
      <c r="J1" s="18"/>
    </row>
    <row r="2" spans="2:10" ht="12.75">
      <c r="B2" s="18"/>
      <c r="C2" s="18"/>
      <c r="D2" s="18"/>
      <c r="E2" s="18"/>
      <c r="F2" s="18"/>
      <c r="G2" s="18"/>
      <c r="H2" s="18"/>
      <c r="I2" s="18"/>
      <c r="J2" s="18"/>
    </row>
    <row r="3" spans="1:10" ht="12.75">
      <c r="A3" s="6"/>
      <c r="B3" s="17"/>
      <c r="C3" s="216" t="s">
        <v>347</v>
      </c>
      <c r="D3" s="216"/>
      <c r="E3" s="216"/>
      <c r="F3" s="17" t="s">
        <v>348</v>
      </c>
      <c r="G3" s="17" t="s">
        <v>349</v>
      </c>
      <c r="H3" s="17" t="s">
        <v>349</v>
      </c>
      <c r="I3" s="17" t="s">
        <v>350</v>
      </c>
      <c r="J3" s="17"/>
    </row>
    <row r="4" spans="1:10" ht="12.75">
      <c r="A4" s="6"/>
      <c r="B4" s="17" t="s">
        <v>344</v>
      </c>
      <c r="C4" s="17" t="s">
        <v>330</v>
      </c>
      <c r="D4" s="17" t="s">
        <v>329</v>
      </c>
      <c r="E4" s="17" t="s">
        <v>327</v>
      </c>
      <c r="F4" s="17" t="s">
        <v>351</v>
      </c>
      <c r="G4" s="17" t="s">
        <v>344</v>
      </c>
      <c r="H4" s="17" t="s">
        <v>344</v>
      </c>
      <c r="I4" s="17" t="s">
        <v>352</v>
      </c>
      <c r="J4" s="17"/>
    </row>
    <row r="5" spans="1:10" ht="14.25">
      <c r="A5" s="6"/>
      <c r="B5" s="17" t="s">
        <v>353</v>
      </c>
      <c r="C5" s="17" t="s">
        <v>354</v>
      </c>
      <c r="D5" s="17" t="s">
        <v>354</v>
      </c>
      <c r="E5" s="17" t="s">
        <v>355</v>
      </c>
      <c r="F5" s="17" t="s">
        <v>356</v>
      </c>
      <c r="G5" s="17" t="s">
        <v>330</v>
      </c>
      <c r="H5" s="17" t="s">
        <v>329</v>
      </c>
      <c r="I5" s="17" t="s">
        <v>466</v>
      </c>
      <c r="J5" s="17" t="s">
        <v>357</v>
      </c>
    </row>
    <row r="6" spans="2:10" ht="6" customHeight="1">
      <c r="B6" s="18"/>
      <c r="C6" s="18"/>
      <c r="D6" s="18"/>
      <c r="E6" s="18"/>
      <c r="F6" s="18"/>
      <c r="G6" s="18"/>
      <c r="H6" s="18"/>
      <c r="I6" s="18"/>
      <c r="J6" s="18"/>
    </row>
    <row r="7" spans="1:10" ht="12.75">
      <c r="A7" s="18">
        <v>1989</v>
      </c>
      <c r="B7" s="30">
        <v>33300</v>
      </c>
      <c r="C7" s="50">
        <v>20.4</v>
      </c>
      <c r="D7" s="50">
        <v>7.6</v>
      </c>
      <c r="E7" s="50">
        <v>3.6</v>
      </c>
      <c r="F7" s="145">
        <v>8532</v>
      </c>
      <c r="G7" s="20" t="s">
        <v>650</v>
      </c>
      <c r="H7" s="20" t="s">
        <v>650</v>
      </c>
      <c r="I7" s="20" t="s">
        <v>650</v>
      </c>
      <c r="J7" s="20">
        <v>228</v>
      </c>
    </row>
    <row r="8" spans="1:10" ht="12.75">
      <c r="A8" s="18">
        <v>1990</v>
      </c>
      <c r="B8" s="30">
        <v>996700</v>
      </c>
      <c r="C8" s="50">
        <v>26.5</v>
      </c>
      <c r="D8" s="50">
        <v>8.5</v>
      </c>
      <c r="E8" s="50">
        <v>3.6</v>
      </c>
      <c r="F8" s="145">
        <v>443600</v>
      </c>
      <c r="G8" s="20">
        <v>191981</v>
      </c>
      <c r="H8" s="20">
        <v>31187</v>
      </c>
      <c r="I8" s="20" t="s">
        <v>650</v>
      </c>
      <c r="J8" s="20">
        <v>350</v>
      </c>
    </row>
    <row r="9" spans="1:10" ht="12.75">
      <c r="A9" s="18">
        <v>1991</v>
      </c>
      <c r="B9" s="30">
        <v>1599300</v>
      </c>
      <c r="C9" s="50">
        <v>22.5</v>
      </c>
      <c r="D9" s="50">
        <v>6.6</v>
      </c>
      <c r="E9" s="50">
        <v>2.8</v>
      </c>
      <c r="F9" s="145">
        <v>521400</v>
      </c>
      <c r="G9" s="20">
        <v>234510</v>
      </c>
      <c r="H9" s="20">
        <v>43815</v>
      </c>
      <c r="I9" s="20" t="s">
        <v>650</v>
      </c>
      <c r="J9" s="20">
        <v>331</v>
      </c>
    </row>
    <row r="10" spans="1:10" ht="12.75">
      <c r="A10" s="18">
        <v>1992</v>
      </c>
      <c r="B10" s="30">
        <v>1582000</v>
      </c>
      <c r="C10" s="50">
        <v>19.9</v>
      </c>
      <c r="D10" s="50">
        <v>6</v>
      </c>
      <c r="E10" s="50">
        <v>2.9</v>
      </c>
      <c r="F10" s="145">
        <v>474900</v>
      </c>
      <c r="G10" s="20">
        <v>231363</v>
      </c>
      <c r="H10" s="20">
        <v>15960</v>
      </c>
      <c r="I10" s="20" t="s">
        <v>650</v>
      </c>
      <c r="J10" s="20">
        <v>349</v>
      </c>
    </row>
    <row r="11" spans="1:10" ht="12.75">
      <c r="A11" s="18">
        <v>1993</v>
      </c>
      <c r="B11" s="30">
        <v>1874600</v>
      </c>
      <c r="C11" s="50">
        <v>18.4</v>
      </c>
      <c r="D11" s="50">
        <v>5.7</v>
      </c>
      <c r="E11" s="50">
        <v>2.8</v>
      </c>
      <c r="F11" s="145">
        <v>539800</v>
      </c>
      <c r="G11" s="20">
        <v>255149</v>
      </c>
      <c r="H11" s="20">
        <v>24788</v>
      </c>
      <c r="I11" s="20" t="s">
        <v>650</v>
      </c>
      <c r="J11" s="20">
        <v>376</v>
      </c>
    </row>
    <row r="12" spans="1:10" ht="12.75">
      <c r="A12" s="18">
        <v>1994</v>
      </c>
      <c r="B12" s="30">
        <v>2339500</v>
      </c>
      <c r="C12" s="50">
        <v>18.8</v>
      </c>
      <c r="D12" s="50">
        <v>5.7</v>
      </c>
      <c r="E12" s="50">
        <v>2.8</v>
      </c>
      <c r="F12" s="145">
        <v>658000</v>
      </c>
      <c r="G12" s="20">
        <v>328160</v>
      </c>
      <c r="H12" s="20">
        <v>32775</v>
      </c>
      <c r="I12" s="20" t="s">
        <v>650</v>
      </c>
      <c r="J12" s="20">
        <v>391</v>
      </c>
    </row>
    <row r="13" spans="1:10" ht="12.75">
      <c r="A13" s="18">
        <v>1995</v>
      </c>
      <c r="B13" s="30">
        <v>2485900</v>
      </c>
      <c r="C13" s="50">
        <v>19</v>
      </c>
      <c r="D13" s="50">
        <v>5.8</v>
      </c>
      <c r="E13" s="50">
        <v>2.8</v>
      </c>
      <c r="F13" s="145">
        <v>753600</v>
      </c>
      <c r="G13" s="20">
        <v>358676</v>
      </c>
      <c r="H13" s="20">
        <v>55715</v>
      </c>
      <c r="I13" s="51">
        <v>3.615</v>
      </c>
      <c r="J13" s="20">
        <v>397</v>
      </c>
    </row>
    <row r="14" spans="1:10" ht="12.75">
      <c r="A14" s="18">
        <v>1996</v>
      </c>
      <c r="B14" s="30">
        <v>2312600</v>
      </c>
      <c r="C14" s="50">
        <v>18.7</v>
      </c>
      <c r="D14" s="50">
        <v>5</v>
      </c>
      <c r="E14" s="50">
        <v>2.8</v>
      </c>
      <c r="F14" s="145">
        <v>765300</v>
      </c>
      <c r="G14" s="20">
        <v>357680</v>
      </c>
      <c r="H14" s="20">
        <v>65886</v>
      </c>
      <c r="I14" s="51">
        <v>4.304</v>
      </c>
      <c r="J14" s="20">
        <v>417</v>
      </c>
    </row>
    <row r="15" spans="1:10" ht="12.75">
      <c r="A15" s="18">
        <v>1997</v>
      </c>
      <c r="B15" s="30">
        <v>2127000</v>
      </c>
      <c r="C15" s="50">
        <v>20.3</v>
      </c>
      <c r="D15" s="50">
        <v>5.2</v>
      </c>
      <c r="E15" s="50">
        <v>2.9</v>
      </c>
      <c r="F15" s="145">
        <v>799400</v>
      </c>
      <c r="G15" s="20">
        <v>373097</v>
      </c>
      <c r="H15" s="20">
        <v>69284</v>
      </c>
      <c r="I15" s="51">
        <v>4.273</v>
      </c>
      <c r="J15" s="20">
        <v>479</v>
      </c>
    </row>
    <row r="16" spans="1:10" ht="12.75">
      <c r="A16" s="18">
        <v>1998</v>
      </c>
      <c r="B16" s="30">
        <v>2752587</v>
      </c>
      <c r="C16" s="50">
        <v>21.4</v>
      </c>
      <c r="D16" s="50">
        <v>5.2</v>
      </c>
      <c r="E16" s="50">
        <v>2.7</v>
      </c>
      <c r="F16" s="145">
        <v>1015773</v>
      </c>
      <c r="G16" s="20">
        <v>490461</v>
      </c>
      <c r="H16" s="20">
        <v>80193</v>
      </c>
      <c r="I16" s="51">
        <v>5.202</v>
      </c>
      <c r="J16" s="20">
        <v>466</v>
      </c>
    </row>
    <row r="17" spans="1:10" ht="12.75">
      <c r="A17" s="18">
        <v>1999</v>
      </c>
      <c r="B17" s="30">
        <v>3282788</v>
      </c>
      <c r="C17" s="50">
        <v>21.3</v>
      </c>
      <c r="D17" s="50">
        <v>5.2</v>
      </c>
      <c r="E17" s="50">
        <v>2.7</v>
      </c>
      <c r="F17" s="145">
        <v>1207160</v>
      </c>
      <c r="G17" s="20">
        <v>574111</v>
      </c>
      <c r="H17" s="20">
        <v>97756</v>
      </c>
      <c r="I17" s="51">
        <v>6.205</v>
      </c>
      <c r="J17" s="20">
        <v>539</v>
      </c>
    </row>
    <row r="18" spans="1:10" ht="12.75">
      <c r="A18" s="18">
        <v>2000</v>
      </c>
      <c r="B18" s="30">
        <v>3365508</v>
      </c>
      <c r="C18" s="50">
        <v>21</v>
      </c>
      <c r="D18" s="50">
        <v>4.7</v>
      </c>
      <c r="E18" s="50">
        <v>2.5</v>
      </c>
      <c r="F18" s="145">
        <v>1211539</v>
      </c>
      <c r="G18" s="20">
        <v>585030</v>
      </c>
      <c r="H18" s="20">
        <v>91557</v>
      </c>
      <c r="I18" s="51">
        <v>5.843</v>
      </c>
      <c r="J18" s="20">
        <v>536</v>
      </c>
    </row>
    <row r="19" spans="1:10" ht="12.75">
      <c r="A19" s="18">
        <v>2001</v>
      </c>
      <c r="B19" s="30">
        <v>3560430</v>
      </c>
      <c r="C19" s="50">
        <v>19.8</v>
      </c>
      <c r="D19" s="50">
        <v>5</v>
      </c>
      <c r="E19" s="50">
        <v>2.5</v>
      </c>
      <c r="F19" s="145">
        <v>1215837</v>
      </c>
      <c r="G19" s="20">
        <v>570980</v>
      </c>
      <c r="H19" s="20">
        <v>105000</v>
      </c>
      <c r="I19" s="51">
        <v>5.898</v>
      </c>
      <c r="J19" s="20">
        <v>559</v>
      </c>
    </row>
    <row r="20" spans="1:10" ht="12.75">
      <c r="A20" s="18">
        <v>2002</v>
      </c>
      <c r="B20" s="30">
        <v>3489600</v>
      </c>
      <c r="C20" s="50">
        <v>21.1</v>
      </c>
      <c r="D20" s="50">
        <v>5.4</v>
      </c>
      <c r="E20" s="50">
        <v>2.7</v>
      </c>
      <c r="F20" s="145">
        <v>1366480</v>
      </c>
      <c r="G20" s="20">
        <v>637800</v>
      </c>
      <c r="H20" s="20">
        <v>118880</v>
      </c>
      <c r="I20" s="51">
        <v>6.75</v>
      </c>
      <c r="J20" s="20">
        <v>560</v>
      </c>
    </row>
    <row r="21" spans="1:10" ht="12.75">
      <c r="A21" s="18">
        <v>2003</v>
      </c>
      <c r="B21" s="30">
        <v>3476689</v>
      </c>
      <c r="C21" s="50">
        <v>21.7</v>
      </c>
      <c r="D21" s="50">
        <v>6.2</v>
      </c>
      <c r="E21" s="50">
        <v>3.1</v>
      </c>
      <c r="F21" s="145">
        <v>1397246</v>
      </c>
      <c r="G21" s="20">
        <v>638569</v>
      </c>
      <c r="H21" s="20">
        <v>137679</v>
      </c>
      <c r="I21" s="51">
        <v>7.701</v>
      </c>
      <c r="J21" s="20">
        <v>388</v>
      </c>
    </row>
    <row r="22" spans="1:10" ht="12.75">
      <c r="A22" s="18">
        <v>2004</v>
      </c>
      <c r="B22" s="30">
        <v>3250000</v>
      </c>
      <c r="C22" s="143">
        <v>22</v>
      </c>
      <c r="D22" s="144">
        <v>6</v>
      </c>
      <c r="E22" s="50">
        <v>3</v>
      </c>
      <c r="F22" s="145">
        <v>1242000</v>
      </c>
      <c r="G22" s="20">
        <v>610900</v>
      </c>
      <c r="H22" s="20">
        <v>128970</v>
      </c>
      <c r="I22" s="51">
        <v>7.222269600000001</v>
      </c>
      <c r="J22" s="20">
        <v>508</v>
      </c>
    </row>
    <row r="23" spans="1:10" ht="12.75">
      <c r="A23" s="18"/>
      <c r="B23" s="18"/>
      <c r="C23" s="18"/>
      <c r="D23" s="18"/>
      <c r="E23" s="18"/>
      <c r="F23" s="18"/>
      <c r="G23" s="18"/>
      <c r="H23" s="18"/>
      <c r="I23" s="18"/>
      <c r="J23" s="18"/>
    </row>
    <row r="24" spans="1:10" ht="12.75">
      <c r="A24" s="188" t="s">
        <v>681</v>
      </c>
      <c r="B24" s="188"/>
      <c r="C24" s="188"/>
      <c r="D24" s="188"/>
      <c r="E24" s="188"/>
      <c r="F24" s="188"/>
      <c r="G24" s="188"/>
      <c r="H24" s="188"/>
      <c r="I24" s="188"/>
      <c r="J24" s="188"/>
    </row>
    <row r="25" spans="1:10" ht="12.75">
      <c r="A25" s="99" t="s">
        <v>682</v>
      </c>
      <c r="B25" s="99"/>
      <c r="C25" s="99"/>
      <c r="D25" s="99"/>
      <c r="E25" s="99"/>
      <c r="F25" s="99"/>
      <c r="G25" s="99"/>
      <c r="H25" s="99"/>
      <c r="I25" s="99"/>
      <c r="J25" s="99"/>
    </row>
    <row r="26" spans="1:10" ht="12.75">
      <c r="A26" s="188" t="s">
        <v>683</v>
      </c>
      <c r="B26" s="188"/>
      <c r="C26" s="188"/>
      <c r="D26" s="188"/>
      <c r="E26" s="188"/>
      <c r="F26" s="188"/>
      <c r="G26" s="188"/>
      <c r="H26" s="188"/>
      <c r="I26" s="188"/>
      <c r="J26" s="188"/>
    </row>
    <row r="27" spans="1:10" ht="12.75">
      <c r="A27" s="189" t="str">
        <f>"- - = No data."</f>
        <v>- - = No data.</v>
      </c>
      <c r="B27" s="188"/>
      <c r="C27" s="188"/>
      <c r="D27" s="188"/>
      <c r="E27" s="188"/>
      <c r="F27" s="188"/>
      <c r="G27" s="188"/>
      <c r="H27" s="188"/>
      <c r="I27" s="188"/>
      <c r="J27" s="188"/>
    </row>
  </sheetData>
  <mergeCells count="4">
    <mergeCell ref="C3:E3"/>
    <mergeCell ref="A24:J24"/>
    <mergeCell ref="A26:J26"/>
    <mergeCell ref="A27:J27"/>
  </mergeCells>
  <printOptions/>
  <pageMargins left="0.25" right="0.25" top="1" bottom="1" header="0.5" footer="0.55"/>
  <pageSetup fitToHeight="1" fitToWidth="1" horizontalDpi="300" verticalDpi="300" orientation="portrait" scale="96" r:id="rId1"/>
</worksheet>
</file>

<file path=xl/worksheets/sheet18.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A1" sqref="A1"/>
    </sheetView>
  </sheetViews>
  <sheetFormatPr defaultColWidth="9.140625" defaultRowHeight="12.75"/>
  <cols>
    <col min="1" max="1" width="9.140625" style="18" customWidth="1"/>
    <col min="2" max="2" width="11.7109375" style="18" customWidth="1"/>
    <col min="3" max="4" width="10.7109375" style="18" bestFit="1" customWidth="1"/>
    <col min="5" max="5" width="2.28125" style="18" customWidth="1"/>
    <col min="6" max="6" width="10.7109375" style="18" bestFit="1" customWidth="1"/>
    <col min="7" max="7" width="10.57421875" style="18" bestFit="1" customWidth="1"/>
    <col min="8" max="8" width="10.7109375" style="18" bestFit="1" customWidth="1"/>
    <col min="9" max="9" width="2.28125" style="18" customWidth="1"/>
    <col min="10" max="10" width="9.7109375" style="18" bestFit="1" customWidth="1"/>
    <col min="11" max="11" width="2.28125" style="18" customWidth="1"/>
    <col min="12" max="12" width="12.28125" style="18" bestFit="1" customWidth="1"/>
  </cols>
  <sheetData>
    <row r="1" spans="1:11" ht="12.75">
      <c r="A1" s="38" t="s">
        <v>467</v>
      </c>
      <c r="B1" s="20"/>
      <c r="C1" s="20"/>
      <c r="D1" s="20"/>
      <c r="E1" s="20"/>
      <c r="F1" s="20"/>
      <c r="G1" s="20"/>
      <c r="H1" s="20"/>
      <c r="I1" s="20"/>
      <c r="J1" s="20"/>
      <c r="K1" s="20"/>
    </row>
    <row r="2" spans="2:11" ht="12.75">
      <c r="B2" s="20"/>
      <c r="C2" s="20"/>
      <c r="D2" s="20"/>
      <c r="E2" s="20"/>
      <c r="F2" s="20"/>
      <c r="G2" s="20"/>
      <c r="H2" s="20"/>
      <c r="I2" s="20"/>
      <c r="J2" s="20"/>
      <c r="K2" s="20"/>
    </row>
    <row r="3" spans="1:12" ht="12.75">
      <c r="A3" s="17"/>
      <c r="B3" s="167" t="s">
        <v>358</v>
      </c>
      <c r="C3" s="167"/>
      <c r="D3" s="167"/>
      <c r="E3" s="27"/>
      <c r="F3" s="167" t="s">
        <v>359</v>
      </c>
      <c r="G3" s="167"/>
      <c r="H3" s="167"/>
      <c r="I3" s="27"/>
      <c r="J3" s="27" t="s">
        <v>352</v>
      </c>
      <c r="K3" s="27"/>
      <c r="L3" s="17"/>
    </row>
    <row r="4" spans="1:12" ht="14.25">
      <c r="A4" s="17"/>
      <c r="B4" s="27" t="s">
        <v>360</v>
      </c>
      <c r="C4" s="27" t="s">
        <v>685</v>
      </c>
      <c r="D4" s="27" t="s">
        <v>25</v>
      </c>
      <c r="E4" s="27"/>
      <c r="F4" s="27" t="s">
        <v>360</v>
      </c>
      <c r="G4" s="27" t="s">
        <v>685</v>
      </c>
      <c r="H4" s="27" t="s">
        <v>25</v>
      </c>
      <c r="I4" s="27"/>
      <c r="J4" s="27" t="s">
        <v>356</v>
      </c>
      <c r="K4" s="27"/>
      <c r="L4" s="17" t="s">
        <v>35</v>
      </c>
    </row>
    <row r="5" spans="2:11" ht="6" customHeight="1">
      <c r="B5" s="20"/>
      <c r="C5" s="20"/>
      <c r="D5" s="20"/>
      <c r="E5" s="20"/>
      <c r="F5" s="20"/>
      <c r="G5" s="20"/>
      <c r="H5" s="20"/>
      <c r="I5" s="20"/>
      <c r="J5" s="20"/>
      <c r="K5" s="20"/>
    </row>
    <row r="6" spans="1:12" ht="12.75">
      <c r="A6" s="18">
        <v>1996</v>
      </c>
      <c r="B6" s="30">
        <v>16684000</v>
      </c>
      <c r="C6" s="30"/>
      <c r="D6" s="30">
        <f>SUM(B6:C6)</f>
        <v>16684000</v>
      </c>
      <c r="E6" s="20"/>
      <c r="F6" s="30">
        <v>769700</v>
      </c>
      <c r="G6" s="30"/>
      <c r="H6" s="30">
        <f>SUM(F6:G6)</f>
        <v>769700</v>
      </c>
      <c r="I6" s="20"/>
      <c r="J6" s="30">
        <v>16085</v>
      </c>
      <c r="K6" s="20"/>
      <c r="L6" s="129">
        <v>243</v>
      </c>
    </row>
    <row r="7" spans="1:12" ht="12.75">
      <c r="A7" s="18">
        <v>1997</v>
      </c>
      <c r="B7" s="30">
        <v>32380000</v>
      </c>
      <c r="C7" s="30"/>
      <c r="D7" s="30">
        <f aca="true" t="shared" si="0" ref="D7:D14">SUM(B7:C7)</f>
        <v>32380000</v>
      </c>
      <c r="E7" s="20"/>
      <c r="F7" s="30">
        <v>12163151</v>
      </c>
      <c r="G7" s="30"/>
      <c r="H7" s="30">
        <f aca="true" t="shared" si="1" ref="H7:H14">SUM(F7:G7)</f>
        <v>12163151</v>
      </c>
      <c r="I7" s="20"/>
      <c r="J7" s="30">
        <v>366223</v>
      </c>
      <c r="K7" s="20"/>
      <c r="L7" s="129">
        <v>249</v>
      </c>
    </row>
    <row r="8" spans="1:12" ht="12.75">
      <c r="A8" s="18">
        <v>1998</v>
      </c>
      <c r="B8" s="30">
        <v>33294000</v>
      </c>
      <c r="C8" s="30"/>
      <c r="D8" s="30">
        <f t="shared" si="0"/>
        <v>33294000</v>
      </c>
      <c r="E8" s="20"/>
      <c r="F8" s="30">
        <v>13741610</v>
      </c>
      <c r="G8" s="30"/>
      <c r="H8" s="30">
        <f t="shared" si="1"/>
        <v>13741610</v>
      </c>
      <c r="I8" s="20"/>
      <c r="J8" s="30">
        <v>365320</v>
      </c>
      <c r="K8" s="20"/>
      <c r="L8" s="129">
        <v>245</v>
      </c>
    </row>
    <row r="9" spans="1:12" ht="12.75">
      <c r="A9" s="18">
        <v>1999</v>
      </c>
      <c r="B9" s="30">
        <v>30350000</v>
      </c>
      <c r="C9" s="30"/>
      <c r="D9" s="30">
        <f t="shared" si="0"/>
        <v>30350000</v>
      </c>
      <c r="E9" s="20"/>
      <c r="F9" s="30">
        <v>13819010</v>
      </c>
      <c r="G9" s="30"/>
      <c r="H9" s="30">
        <f t="shared" si="1"/>
        <v>13819010</v>
      </c>
      <c r="I9" s="20"/>
      <c r="J9" s="30">
        <v>351120</v>
      </c>
      <c r="K9" s="20"/>
      <c r="L9" s="129">
        <v>253</v>
      </c>
    </row>
    <row r="10" spans="1:12" ht="12.75">
      <c r="A10" s="18">
        <v>2000</v>
      </c>
      <c r="B10" s="30">
        <v>35600000</v>
      </c>
      <c r="C10" s="30"/>
      <c r="D10" s="30">
        <f t="shared" si="0"/>
        <v>35600000</v>
      </c>
      <c r="E10" s="20"/>
      <c r="F10" s="30">
        <v>15000000</v>
      </c>
      <c r="G10" s="30"/>
      <c r="H10" s="30">
        <f t="shared" si="1"/>
        <v>15000000</v>
      </c>
      <c r="I10" s="20"/>
      <c r="J10" s="30">
        <v>362929</v>
      </c>
      <c r="K10" s="20"/>
      <c r="L10" s="129">
        <v>253</v>
      </c>
    </row>
    <row r="11" spans="1:12" ht="12.75">
      <c r="A11" s="18">
        <v>2001</v>
      </c>
      <c r="B11" s="30">
        <v>25957900</v>
      </c>
      <c r="C11" s="30">
        <v>8448400</v>
      </c>
      <c r="D11" s="30">
        <f t="shared" si="0"/>
        <v>34406300</v>
      </c>
      <c r="E11" s="20"/>
      <c r="F11" s="30">
        <v>13282614</v>
      </c>
      <c r="G11" s="30">
        <v>2377386</v>
      </c>
      <c r="H11" s="30">
        <f t="shared" si="1"/>
        <v>15660000</v>
      </c>
      <c r="I11" s="20"/>
      <c r="J11" s="30">
        <v>411220</v>
      </c>
      <c r="K11" s="20"/>
      <c r="L11" s="129">
        <v>360</v>
      </c>
    </row>
    <row r="12" spans="1:12" ht="12.75">
      <c r="A12" s="18">
        <v>2002</v>
      </c>
      <c r="B12" s="30">
        <v>24583500</v>
      </c>
      <c r="C12" s="30">
        <v>11461000</v>
      </c>
      <c r="D12" s="30">
        <f t="shared" si="0"/>
        <v>36044500</v>
      </c>
      <c r="E12" s="20"/>
      <c r="F12" s="30">
        <v>11887200</v>
      </c>
      <c r="G12" s="30">
        <v>3371800</v>
      </c>
      <c r="H12" s="30">
        <f t="shared" si="1"/>
        <v>15259000</v>
      </c>
      <c r="I12" s="20"/>
      <c r="J12" s="30">
        <v>410519</v>
      </c>
      <c r="K12" s="20"/>
      <c r="L12" s="129">
        <v>360</v>
      </c>
    </row>
    <row r="13" spans="1:12" ht="12.75">
      <c r="A13" s="18">
        <v>2003</v>
      </c>
      <c r="B13" s="30">
        <v>30597940</v>
      </c>
      <c r="C13" s="30">
        <v>12707100</v>
      </c>
      <c r="D13" s="30">
        <f t="shared" si="0"/>
        <v>43305040</v>
      </c>
      <c r="E13" s="20"/>
      <c r="F13" s="30">
        <v>11473000</v>
      </c>
      <c r="G13" s="30">
        <v>3611682</v>
      </c>
      <c r="H13" s="30">
        <f t="shared" si="1"/>
        <v>15084682</v>
      </c>
      <c r="I13" s="20"/>
      <c r="J13" s="30">
        <v>391831</v>
      </c>
      <c r="K13" s="20"/>
      <c r="L13" s="129">
        <v>316</v>
      </c>
    </row>
    <row r="14" spans="1:12" ht="12.75">
      <c r="A14" s="18">
        <v>2004</v>
      </c>
      <c r="B14" s="30">
        <v>44187000</v>
      </c>
      <c r="C14" s="30">
        <v>3763000</v>
      </c>
      <c r="D14" s="30">
        <f t="shared" si="0"/>
        <v>47950000</v>
      </c>
      <c r="E14" s="20"/>
      <c r="F14" s="30">
        <v>12917966</v>
      </c>
      <c r="G14" s="30">
        <v>1675854</v>
      </c>
      <c r="H14" s="30">
        <f t="shared" si="1"/>
        <v>14593820</v>
      </c>
      <c r="I14" s="20"/>
      <c r="J14" s="30">
        <v>338334</v>
      </c>
      <c r="K14" s="20"/>
      <c r="L14" s="129">
        <v>427</v>
      </c>
    </row>
    <row r="16" ht="12.75">
      <c r="A16" s="99" t="s">
        <v>684</v>
      </c>
    </row>
  </sheetData>
  <mergeCells count="2">
    <mergeCell ref="B3:D3"/>
    <mergeCell ref="F3:H3"/>
  </mergeCells>
  <printOptions horizontalCentered="1"/>
  <pageMargins left="0.25" right="0.25" top="1" bottom="1" header="0.5" footer="0.55"/>
  <pageSetup fitToHeight="1" fitToWidth="1" horizontalDpi="300" verticalDpi="3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A1" sqref="A1"/>
    </sheetView>
  </sheetViews>
  <sheetFormatPr defaultColWidth="9.140625" defaultRowHeight="12.75"/>
  <cols>
    <col min="1" max="1" width="6.57421875" style="0" customWidth="1"/>
    <col min="2" max="2" width="9.8515625" style="0" customWidth="1"/>
    <col min="3" max="3" width="12.7109375" style="0" customWidth="1"/>
    <col min="4" max="4" width="9.421875" style="0" customWidth="1"/>
    <col min="6" max="6" width="9.57421875" style="0" customWidth="1"/>
    <col min="7" max="7" width="9.7109375" style="0" customWidth="1"/>
    <col min="8" max="8" width="12.140625" style="0" customWidth="1"/>
    <col min="9" max="9" width="10.8515625" style="0" bestFit="1" customWidth="1"/>
  </cols>
  <sheetData>
    <row r="1" spans="1:9" ht="12.75">
      <c r="A1" s="38" t="s">
        <v>686</v>
      </c>
      <c r="B1" s="18"/>
      <c r="C1" s="18"/>
      <c r="D1" s="18"/>
      <c r="E1" s="18"/>
      <c r="F1" s="18"/>
      <c r="G1" s="18"/>
      <c r="H1" s="18"/>
      <c r="I1" s="18"/>
    </row>
    <row r="2" spans="1:9" ht="12.75">
      <c r="A2" s="18"/>
      <c r="B2" s="18"/>
      <c r="C2" s="18"/>
      <c r="D2" s="18"/>
      <c r="E2" s="18"/>
      <c r="F2" s="18"/>
      <c r="G2" s="18"/>
      <c r="H2" s="18"/>
      <c r="I2" s="18"/>
    </row>
    <row r="3" spans="1:9" ht="12.75">
      <c r="A3" s="17"/>
      <c r="B3" s="17"/>
      <c r="C3" s="17"/>
      <c r="D3" s="186" t="s">
        <v>361</v>
      </c>
      <c r="E3" s="186"/>
      <c r="F3" s="186"/>
      <c r="G3" s="186"/>
      <c r="H3" s="186"/>
      <c r="I3" s="17"/>
    </row>
    <row r="4" spans="1:9" ht="12.75">
      <c r="A4" s="17"/>
      <c r="B4" s="17" t="s">
        <v>344</v>
      </c>
      <c r="C4" s="17" t="s">
        <v>344</v>
      </c>
      <c r="D4" s="146" t="s">
        <v>344</v>
      </c>
      <c r="E4" s="146" t="s">
        <v>344</v>
      </c>
      <c r="F4" s="146" t="s">
        <v>352</v>
      </c>
      <c r="G4" s="146" t="s">
        <v>352</v>
      </c>
      <c r="H4" s="146" t="s">
        <v>352</v>
      </c>
      <c r="I4" s="17"/>
    </row>
    <row r="5" spans="1:9" ht="14.25">
      <c r="A5" s="17"/>
      <c r="B5" s="17" t="s">
        <v>353</v>
      </c>
      <c r="C5" s="17" t="s">
        <v>351</v>
      </c>
      <c r="D5" s="17" t="s">
        <v>330</v>
      </c>
      <c r="E5" s="17" t="s">
        <v>329</v>
      </c>
      <c r="F5" s="17" t="s">
        <v>687</v>
      </c>
      <c r="G5" s="17" t="s">
        <v>326</v>
      </c>
      <c r="H5" s="17" t="s">
        <v>327</v>
      </c>
      <c r="I5" s="17" t="s">
        <v>357</v>
      </c>
    </row>
    <row r="6" spans="1:9" ht="12.75">
      <c r="A6" s="18"/>
      <c r="B6" s="18"/>
      <c r="C6" s="18"/>
      <c r="D6" s="18"/>
      <c r="E6" s="18"/>
      <c r="F6" s="18"/>
      <c r="G6" s="18"/>
      <c r="H6" s="18"/>
      <c r="I6" s="18"/>
    </row>
    <row r="7" spans="1:9" ht="12.75">
      <c r="A7" s="38">
        <v>1989</v>
      </c>
      <c r="B7" s="148">
        <v>264600</v>
      </c>
      <c r="C7" s="53" t="s">
        <v>650</v>
      </c>
      <c r="D7" s="148">
        <v>18007</v>
      </c>
      <c r="E7" s="148">
        <v>9585</v>
      </c>
      <c r="F7" s="53" t="s">
        <v>650</v>
      </c>
      <c r="G7" s="148">
        <v>23530</v>
      </c>
      <c r="H7" s="148">
        <v>5166591</v>
      </c>
      <c r="I7" s="147">
        <v>235</v>
      </c>
    </row>
    <row r="8" spans="1:9" ht="12.75">
      <c r="A8" s="38">
        <v>1990</v>
      </c>
      <c r="B8" s="148">
        <v>382574</v>
      </c>
      <c r="C8" s="53" t="s">
        <v>650</v>
      </c>
      <c r="D8" s="148">
        <v>37000</v>
      </c>
      <c r="E8" s="148">
        <v>16728</v>
      </c>
      <c r="F8" s="53" t="s">
        <v>650</v>
      </c>
      <c r="G8" s="148">
        <v>38103</v>
      </c>
      <c r="H8" s="148">
        <v>7636501</v>
      </c>
      <c r="I8" s="147">
        <v>265</v>
      </c>
    </row>
    <row r="9" spans="1:9" ht="12.75">
      <c r="A9" s="38">
        <v>1991</v>
      </c>
      <c r="B9" s="148">
        <v>380000</v>
      </c>
      <c r="C9" s="53" t="s">
        <v>650</v>
      </c>
      <c r="D9" s="148">
        <v>41850</v>
      </c>
      <c r="E9" s="148">
        <v>16900</v>
      </c>
      <c r="F9" s="53" t="s">
        <v>650</v>
      </c>
      <c r="G9" s="148">
        <v>37000</v>
      </c>
      <c r="H9" s="148">
        <v>7600000</v>
      </c>
      <c r="I9" s="147">
        <v>238</v>
      </c>
    </row>
    <row r="10" spans="1:9" ht="12.75">
      <c r="A10" s="38">
        <v>1992</v>
      </c>
      <c r="B10" s="148">
        <v>365000</v>
      </c>
      <c r="C10" s="147">
        <v>113827</v>
      </c>
      <c r="D10" s="148">
        <v>40500</v>
      </c>
      <c r="E10" s="148">
        <v>16500</v>
      </c>
      <c r="F10" s="53" t="s">
        <v>650</v>
      </c>
      <c r="G10" s="148">
        <v>32400</v>
      </c>
      <c r="H10" s="148">
        <v>7100000</v>
      </c>
      <c r="I10" s="147">
        <v>217</v>
      </c>
    </row>
    <row r="11" spans="1:9" ht="14.25">
      <c r="A11" s="38" t="s">
        <v>688</v>
      </c>
      <c r="B11" s="148">
        <v>77780</v>
      </c>
      <c r="C11" s="53" t="s">
        <v>650</v>
      </c>
      <c r="D11" s="148">
        <v>9500</v>
      </c>
      <c r="E11" s="148">
        <v>3515</v>
      </c>
      <c r="F11" s="53" t="s">
        <v>650</v>
      </c>
      <c r="G11" s="148">
        <v>7350</v>
      </c>
      <c r="H11" s="148">
        <v>1721878</v>
      </c>
      <c r="I11" s="147">
        <v>217</v>
      </c>
    </row>
    <row r="12" spans="1:9" ht="14.25">
      <c r="A12" s="38" t="s">
        <v>689</v>
      </c>
      <c r="B12" s="53" t="s">
        <v>650</v>
      </c>
      <c r="C12" s="53" t="s">
        <v>650</v>
      </c>
      <c r="D12" s="53" t="s">
        <v>650</v>
      </c>
      <c r="E12" s="53" t="s">
        <v>650</v>
      </c>
      <c r="F12" s="53" t="s">
        <v>650</v>
      </c>
      <c r="G12" s="53" t="s">
        <v>650</v>
      </c>
      <c r="H12" s="53" t="s">
        <v>650</v>
      </c>
      <c r="I12" s="149" t="s">
        <v>650</v>
      </c>
    </row>
    <row r="13" spans="1:9" ht="14.25">
      <c r="A13" s="38" t="s">
        <v>690</v>
      </c>
      <c r="B13" s="53" t="s">
        <v>650</v>
      </c>
      <c r="C13" s="53" t="s">
        <v>650</v>
      </c>
      <c r="D13" s="53" t="s">
        <v>650</v>
      </c>
      <c r="E13" s="53" t="s">
        <v>650</v>
      </c>
      <c r="F13" s="53" t="s">
        <v>650</v>
      </c>
      <c r="G13" s="53" t="s">
        <v>650</v>
      </c>
      <c r="H13" s="53" t="s">
        <v>650</v>
      </c>
      <c r="I13" s="149" t="s">
        <v>650</v>
      </c>
    </row>
    <row r="14" spans="1:9" ht="14.25">
      <c r="A14" s="41" t="s">
        <v>691</v>
      </c>
      <c r="B14" s="148">
        <v>135000</v>
      </c>
      <c r="C14" s="147">
        <v>43000</v>
      </c>
      <c r="D14" s="148">
        <v>9100</v>
      </c>
      <c r="E14" s="148">
        <v>4200</v>
      </c>
      <c r="F14" s="148">
        <v>193</v>
      </c>
      <c r="G14" s="148">
        <v>7480</v>
      </c>
      <c r="H14" s="148">
        <v>2476000</v>
      </c>
      <c r="I14" s="147">
        <v>265</v>
      </c>
    </row>
    <row r="15" spans="1:9" ht="12.75">
      <c r="A15" s="38">
        <v>1997</v>
      </c>
      <c r="B15" s="148">
        <v>493000</v>
      </c>
      <c r="C15" s="53" t="s">
        <v>650</v>
      </c>
      <c r="D15" s="148">
        <v>46000</v>
      </c>
      <c r="E15" s="148">
        <v>19000</v>
      </c>
      <c r="F15" s="148">
        <v>1300</v>
      </c>
      <c r="G15" s="148">
        <v>56000</v>
      </c>
      <c r="H15" s="148">
        <v>9700000</v>
      </c>
      <c r="I15" s="147">
        <v>275</v>
      </c>
    </row>
    <row r="16" spans="1:9" ht="12.75">
      <c r="A16" s="38">
        <v>1998</v>
      </c>
      <c r="B16" s="148">
        <v>540000</v>
      </c>
      <c r="C16" s="53" t="s">
        <v>650</v>
      </c>
      <c r="D16" s="148">
        <v>58900</v>
      </c>
      <c r="E16" s="148">
        <v>22700</v>
      </c>
      <c r="F16" s="148">
        <v>1300</v>
      </c>
      <c r="G16" s="148">
        <v>60572</v>
      </c>
      <c r="H16" s="148">
        <v>9500000</v>
      </c>
      <c r="I16" s="147">
        <v>275</v>
      </c>
    </row>
    <row r="17" spans="1:9" ht="12.75">
      <c r="A17" s="38">
        <v>1999</v>
      </c>
      <c r="B17" s="148">
        <v>578358</v>
      </c>
      <c r="C17" s="53" t="s">
        <v>650</v>
      </c>
      <c r="D17" s="148">
        <v>68527</v>
      </c>
      <c r="E17" s="148">
        <v>25503</v>
      </c>
      <c r="F17" s="148">
        <v>1400</v>
      </c>
      <c r="G17" s="148">
        <v>80060</v>
      </c>
      <c r="H17" s="148">
        <v>10261835</v>
      </c>
      <c r="I17" s="147">
        <v>275</v>
      </c>
    </row>
    <row r="18" spans="1:9" ht="12.75">
      <c r="A18" s="38">
        <v>2000</v>
      </c>
      <c r="B18" s="148">
        <v>619438</v>
      </c>
      <c r="C18" s="53" t="s">
        <v>650</v>
      </c>
      <c r="D18" s="148">
        <v>84082</v>
      </c>
      <c r="E18" s="148">
        <v>31677</v>
      </c>
      <c r="F18" s="148">
        <v>1400</v>
      </c>
      <c r="G18" s="148">
        <v>128709</v>
      </c>
      <c r="H18" s="148">
        <v>12424093</v>
      </c>
      <c r="I18" s="147">
        <v>275</v>
      </c>
    </row>
    <row r="19" spans="1:9" ht="12.75">
      <c r="A19" s="38">
        <v>2001</v>
      </c>
      <c r="B19" s="148">
        <v>658000</v>
      </c>
      <c r="C19" s="53" t="s">
        <v>650</v>
      </c>
      <c r="D19" s="148">
        <v>63903</v>
      </c>
      <c r="E19" s="148">
        <v>22385</v>
      </c>
      <c r="F19" s="148">
        <v>1400</v>
      </c>
      <c r="G19" s="148">
        <v>87583</v>
      </c>
      <c r="H19" s="148">
        <v>10900000</v>
      </c>
      <c r="I19" s="147">
        <v>275</v>
      </c>
    </row>
    <row r="20" spans="1:9" ht="12.75">
      <c r="A20" s="38">
        <v>2002</v>
      </c>
      <c r="B20" s="148">
        <v>733507</v>
      </c>
      <c r="C20" s="147">
        <v>217200</v>
      </c>
      <c r="D20" s="148">
        <v>80306</v>
      </c>
      <c r="E20" s="148">
        <v>27582</v>
      </c>
      <c r="F20" s="148">
        <v>1600</v>
      </c>
      <c r="G20" s="148">
        <v>102694</v>
      </c>
      <c r="H20" s="148">
        <v>10913183</v>
      </c>
      <c r="I20" s="147">
        <v>262</v>
      </c>
    </row>
    <row r="21" spans="1:9" ht="12.75">
      <c r="A21" s="38">
        <v>2003</v>
      </c>
      <c r="B21" s="148">
        <v>781200</v>
      </c>
      <c r="C21" s="53" t="s">
        <v>650</v>
      </c>
      <c r="D21" s="148">
        <v>76200</v>
      </c>
      <c r="E21" s="148">
        <v>24800</v>
      </c>
      <c r="F21" s="53" t="s">
        <v>650</v>
      </c>
      <c r="G21" s="148">
        <v>99000</v>
      </c>
      <c r="H21" s="148">
        <v>11707000</v>
      </c>
      <c r="I21" s="147">
        <v>295</v>
      </c>
    </row>
    <row r="22" spans="1:9" ht="12.75">
      <c r="A22" s="38">
        <v>2004</v>
      </c>
      <c r="B22" s="148">
        <v>805789</v>
      </c>
      <c r="C22" s="53" t="s">
        <v>650</v>
      </c>
      <c r="D22" s="148">
        <v>69115</v>
      </c>
      <c r="E22" s="148">
        <v>21826</v>
      </c>
      <c r="F22" s="53" t="s">
        <v>650</v>
      </c>
      <c r="G22" s="148">
        <v>86000</v>
      </c>
      <c r="H22" s="148">
        <v>9707000</v>
      </c>
      <c r="I22" s="147">
        <v>265</v>
      </c>
    </row>
    <row r="23" spans="1:9" ht="12.75">
      <c r="A23" s="18"/>
      <c r="B23" s="18"/>
      <c r="C23" s="18"/>
      <c r="D23" s="18"/>
      <c r="E23" s="18"/>
      <c r="F23" s="18"/>
      <c r="G23" s="18"/>
      <c r="H23" s="18"/>
      <c r="I23" s="18"/>
    </row>
    <row r="24" spans="1:9" ht="12.75">
      <c r="A24" s="188" t="s">
        <v>22</v>
      </c>
      <c r="B24" s="188"/>
      <c r="C24" s="188"/>
      <c r="D24" s="188"/>
      <c r="E24" s="188"/>
      <c r="F24" s="188"/>
      <c r="G24" s="188"/>
      <c r="H24" s="188"/>
      <c r="I24" s="188"/>
    </row>
    <row r="25" spans="1:9" ht="12.75">
      <c r="A25" s="188" t="s">
        <v>23</v>
      </c>
      <c r="B25" s="188"/>
      <c r="C25" s="188"/>
      <c r="D25" s="188"/>
      <c r="E25" s="188"/>
      <c r="F25" s="188"/>
      <c r="G25" s="188"/>
      <c r="H25" s="188"/>
      <c r="I25" s="188"/>
    </row>
    <row r="26" spans="1:9" ht="12.75">
      <c r="A26" s="188" t="s">
        <v>24</v>
      </c>
      <c r="B26" s="188"/>
      <c r="C26" s="188"/>
      <c r="D26" s="188"/>
      <c r="E26" s="188"/>
      <c r="F26" s="188"/>
      <c r="G26" s="188"/>
      <c r="H26" s="188"/>
      <c r="I26" s="188"/>
    </row>
    <row r="27" spans="1:9" ht="12.75">
      <c r="A27" s="189" t="str">
        <f>"- - Not reported."</f>
        <v>- - Not reported.</v>
      </c>
      <c r="B27" s="189"/>
      <c r="C27" s="189"/>
      <c r="D27" s="189"/>
      <c r="E27" s="189"/>
      <c r="F27" s="189"/>
      <c r="G27" s="189"/>
      <c r="H27" s="189"/>
      <c r="I27" s="189"/>
    </row>
  </sheetData>
  <mergeCells count="5">
    <mergeCell ref="A27:I27"/>
    <mergeCell ref="D3:H3"/>
    <mergeCell ref="A24:I24"/>
    <mergeCell ref="A25:I25"/>
    <mergeCell ref="A26:I26"/>
  </mergeCells>
  <printOptions horizontalCentered="1"/>
  <pageMargins left="0.25" right="0.25" top="1" bottom="1" header="0.5" footer="0.5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workbookViewId="0" topLeftCell="A1">
      <selection activeCell="A1" sqref="A1"/>
    </sheetView>
  </sheetViews>
  <sheetFormatPr defaultColWidth="9.140625" defaultRowHeight="12.75"/>
  <cols>
    <col min="1" max="1" width="25.140625" style="0" customWidth="1"/>
    <col min="2" max="9" width="9.140625" style="18" customWidth="1"/>
  </cols>
  <sheetData>
    <row r="1" ht="14.25">
      <c r="A1" t="s">
        <v>699</v>
      </c>
    </row>
    <row r="3" spans="1:9" ht="12.75">
      <c r="A3" s="2"/>
      <c r="B3" s="19">
        <v>1997</v>
      </c>
      <c r="C3" s="19">
        <v>1998</v>
      </c>
      <c r="D3" s="19">
        <v>1999</v>
      </c>
      <c r="E3" s="19">
        <v>2000</v>
      </c>
      <c r="F3" s="19">
        <v>2001</v>
      </c>
      <c r="G3" s="19">
        <v>2002</v>
      </c>
      <c r="H3" s="19">
        <v>2003</v>
      </c>
      <c r="I3" s="19">
        <v>2004</v>
      </c>
    </row>
    <row r="4" spans="1:9" ht="12.75">
      <c r="A4" t="s">
        <v>90</v>
      </c>
      <c r="I4" s="20"/>
    </row>
    <row r="5" spans="1:9" ht="12.75">
      <c r="A5" s="21" t="s">
        <v>27</v>
      </c>
      <c r="B5" s="18">
        <v>780</v>
      </c>
      <c r="C5" s="18">
        <v>710</v>
      </c>
      <c r="D5" s="18">
        <v>591</v>
      </c>
      <c r="E5" s="18">
        <v>470</v>
      </c>
      <c r="F5" s="18">
        <v>176</v>
      </c>
      <c r="G5" s="18">
        <v>148</v>
      </c>
      <c r="H5" s="18">
        <v>82</v>
      </c>
      <c r="I5" s="20">
        <v>64</v>
      </c>
    </row>
    <row r="6" spans="1:9" ht="12.75">
      <c r="A6" s="21" t="s">
        <v>34</v>
      </c>
      <c r="B6" s="18">
        <v>415</v>
      </c>
      <c r="C6" s="18">
        <v>345</v>
      </c>
      <c r="D6" s="18">
        <v>296</v>
      </c>
      <c r="E6" s="18">
        <v>274</v>
      </c>
      <c r="F6" s="18">
        <v>337</v>
      </c>
      <c r="G6" s="18">
        <v>413</v>
      </c>
      <c r="H6" s="18">
        <v>325</v>
      </c>
      <c r="I6" s="20">
        <v>433</v>
      </c>
    </row>
    <row r="7" spans="1:9" ht="12.75">
      <c r="A7" t="s">
        <v>607</v>
      </c>
      <c r="B7" s="18">
        <v>230</v>
      </c>
      <c r="C7" s="18">
        <v>275</v>
      </c>
      <c r="D7" s="18">
        <v>275</v>
      </c>
      <c r="E7" s="18">
        <v>275</v>
      </c>
      <c r="F7" s="18">
        <v>275</v>
      </c>
      <c r="G7" s="18">
        <v>262</v>
      </c>
      <c r="H7" s="18">
        <v>295</v>
      </c>
      <c r="I7" s="20">
        <v>265</v>
      </c>
    </row>
    <row r="8" spans="1:9" ht="12.75">
      <c r="A8" t="s">
        <v>630</v>
      </c>
      <c r="B8" s="18">
        <v>478</v>
      </c>
      <c r="C8" s="18">
        <v>466</v>
      </c>
      <c r="D8" s="18">
        <v>549</v>
      </c>
      <c r="E8" s="18">
        <v>556</v>
      </c>
      <c r="F8" s="18">
        <v>559</v>
      </c>
      <c r="G8" s="18">
        <v>580</v>
      </c>
      <c r="H8" s="18">
        <v>388</v>
      </c>
      <c r="I8" s="20">
        <v>508</v>
      </c>
    </row>
    <row r="9" spans="1:9" ht="12.75">
      <c r="A9" t="s">
        <v>608</v>
      </c>
      <c r="B9" s="18">
        <v>270</v>
      </c>
      <c r="C9" s="18">
        <v>255</v>
      </c>
      <c r="D9" s="18">
        <v>240</v>
      </c>
      <c r="E9" s="18">
        <v>250</v>
      </c>
      <c r="F9" s="18">
        <v>210</v>
      </c>
      <c r="G9" s="18">
        <v>180</v>
      </c>
      <c r="H9" s="18">
        <v>175</v>
      </c>
      <c r="I9" s="20">
        <v>175</v>
      </c>
    </row>
    <row r="10" spans="1:9" ht="12.75">
      <c r="A10" t="s">
        <v>624</v>
      </c>
      <c r="B10" s="18">
        <v>700</v>
      </c>
      <c r="C10" s="18">
        <v>658</v>
      </c>
      <c r="D10" s="18">
        <v>590</v>
      </c>
      <c r="E10" s="18">
        <v>603</v>
      </c>
      <c r="F10" s="18">
        <v>556</v>
      </c>
      <c r="G10" s="18">
        <v>702</v>
      </c>
      <c r="H10" s="18">
        <v>349</v>
      </c>
      <c r="I10" s="20">
        <v>567</v>
      </c>
    </row>
    <row r="11" spans="1:9" ht="12.75">
      <c r="A11" t="s">
        <v>29</v>
      </c>
      <c r="B11" s="18">
        <v>123</v>
      </c>
      <c r="C11" s="18">
        <v>121</v>
      </c>
      <c r="D11" s="18">
        <v>128</v>
      </c>
      <c r="E11" s="18">
        <v>150</v>
      </c>
      <c r="F11" s="18">
        <v>137</v>
      </c>
      <c r="G11" s="18">
        <v>177</v>
      </c>
      <c r="H11" s="18">
        <v>35</v>
      </c>
      <c r="I11" s="20">
        <v>475</v>
      </c>
    </row>
    <row r="12" spans="1:10" ht="12.75">
      <c r="A12" t="s">
        <v>30</v>
      </c>
      <c r="B12" s="18">
        <v>118</v>
      </c>
      <c r="C12" s="18">
        <v>128</v>
      </c>
      <c r="D12" s="18">
        <v>121</v>
      </c>
      <c r="E12" s="18">
        <v>121</v>
      </c>
      <c r="F12" s="18">
        <v>121</v>
      </c>
      <c r="G12" s="18">
        <v>100</v>
      </c>
      <c r="H12" s="18">
        <v>65</v>
      </c>
      <c r="I12" s="20">
        <v>90</v>
      </c>
      <c r="J12" s="22"/>
    </row>
    <row r="13" spans="1:9" ht="14.25">
      <c r="A13" t="s">
        <v>91</v>
      </c>
      <c r="B13" s="18">
        <v>42</v>
      </c>
      <c r="C13" s="18">
        <v>40</v>
      </c>
      <c r="D13" s="18">
        <v>38</v>
      </c>
      <c r="E13" s="18">
        <v>36</v>
      </c>
      <c r="F13" s="18">
        <v>32</v>
      </c>
      <c r="G13" s="18">
        <v>21</v>
      </c>
      <c r="H13" s="18">
        <v>20</v>
      </c>
      <c r="I13" s="20">
        <v>4</v>
      </c>
    </row>
    <row r="14" spans="1:9" ht="27.75" customHeight="1">
      <c r="A14" s="15" t="s">
        <v>631</v>
      </c>
      <c r="B14" s="18">
        <v>20</v>
      </c>
      <c r="C14" s="18">
        <v>20</v>
      </c>
      <c r="D14" s="18">
        <v>20</v>
      </c>
      <c r="E14" s="18">
        <v>20</v>
      </c>
      <c r="F14" s="18">
        <v>20</v>
      </c>
      <c r="G14" s="18">
        <v>20</v>
      </c>
      <c r="H14" s="18">
        <v>20</v>
      </c>
      <c r="I14" s="20">
        <v>0</v>
      </c>
    </row>
    <row r="15" spans="1:9" ht="12.75">
      <c r="A15" t="s">
        <v>626</v>
      </c>
      <c r="B15" s="18">
        <v>409</v>
      </c>
      <c r="C15" s="18">
        <v>177</v>
      </c>
      <c r="D15" s="18">
        <v>135</v>
      </c>
      <c r="E15" s="18">
        <v>345</v>
      </c>
      <c r="F15" s="18">
        <v>333</v>
      </c>
      <c r="G15" s="18">
        <v>135</v>
      </c>
      <c r="H15" s="18">
        <v>64</v>
      </c>
      <c r="I15" s="20">
        <v>283</v>
      </c>
    </row>
    <row r="16" spans="1:9" ht="12.75">
      <c r="A16" s="2" t="s">
        <v>26</v>
      </c>
      <c r="B16" s="19">
        <v>277</v>
      </c>
      <c r="C16" s="19">
        <v>282</v>
      </c>
      <c r="D16" s="19">
        <v>183</v>
      </c>
      <c r="E16" s="19">
        <v>83</v>
      </c>
      <c r="F16" s="19">
        <v>79</v>
      </c>
      <c r="G16" s="19">
        <v>86</v>
      </c>
      <c r="H16" s="19">
        <v>88</v>
      </c>
      <c r="I16" s="23">
        <v>184</v>
      </c>
    </row>
    <row r="17" spans="1:9" s="24" customFormat="1" ht="12.75">
      <c r="A17" s="26" t="s">
        <v>51</v>
      </c>
      <c r="B17" s="27">
        <f aca="true" t="shared" si="0" ref="B17:I17">SUM(B5:B16)</f>
        <v>3862</v>
      </c>
      <c r="C17" s="27">
        <f t="shared" si="0"/>
        <v>3477</v>
      </c>
      <c r="D17" s="27">
        <f t="shared" si="0"/>
        <v>3166</v>
      </c>
      <c r="E17" s="27">
        <f t="shared" si="0"/>
        <v>3183</v>
      </c>
      <c r="F17" s="27">
        <f t="shared" si="0"/>
        <v>2835</v>
      </c>
      <c r="G17" s="27">
        <f t="shared" si="0"/>
        <v>2824</v>
      </c>
      <c r="H17" s="27">
        <f t="shared" si="0"/>
        <v>1906</v>
      </c>
      <c r="I17" s="27">
        <f t="shared" si="0"/>
        <v>3048</v>
      </c>
    </row>
    <row r="18" ht="12.75">
      <c r="I18" s="20"/>
    </row>
    <row r="19" spans="1:9" ht="25.5" customHeight="1">
      <c r="A19" s="215" t="s">
        <v>636</v>
      </c>
      <c r="B19" s="215"/>
      <c r="C19" s="215"/>
      <c r="D19" s="215"/>
      <c r="E19" s="215"/>
      <c r="F19" s="215"/>
      <c r="G19" s="215"/>
      <c r="H19" s="215"/>
      <c r="I19" s="215"/>
    </row>
    <row r="20" spans="1:9" ht="25.5" customHeight="1">
      <c r="A20" s="215" t="s">
        <v>637</v>
      </c>
      <c r="B20" s="215"/>
      <c r="C20" s="215"/>
      <c r="D20" s="215"/>
      <c r="E20" s="215"/>
      <c r="F20" s="215"/>
      <c r="G20" s="215"/>
      <c r="H20" s="215"/>
      <c r="I20" s="215"/>
    </row>
    <row r="49" ht="12.75">
      <c r="A49" s="2"/>
    </row>
    <row r="50" spans="1:9" ht="12.75">
      <c r="A50" s="16" t="s">
        <v>620</v>
      </c>
      <c r="B50" s="19">
        <v>1997</v>
      </c>
      <c r="C50" s="19">
        <v>1998</v>
      </c>
      <c r="D50" s="19">
        <v>1999</v>
      </c>
      <c r="E50" s="19">
        <v>2000</v>
      </c>
      <c r="F50" s="19">
        <v>2001</v>
      </c>
      <c r="G50" s="19">
        <v>2002</v>
      </c>
      <c r="H50" s="19">
        <v>2003</v>
      </c>
      <c r="I50" s="19">
        <v>2004</v>
      </c>
    </row>
    <row r="51" spans="1:9" ht="12.75">
      <c r="A51" s="16" t="s">
        <v>621</v>
      </c>
      <c r="B51" s="71">
        <v>780</v>
      </c>
      <c r="C51" s="71">
        <v>710</v>
      </c>
      <c r="D51" s="71">
        <v>591</v>
      </c>
      <c r="E51" s="71">
        <v>470</v>
      </c>
      <c r="F51" s="71">
        <v>176</v>
      </c>
      <c r="G51" s="71">
        <v>148</v>
      </c>
      <c r="H51" s="71">
        <v>82</v>
      </c>
      <c r="I51" s="71">
        <v>64</v>
      </c>
    </row>
    <row r="52" spans="1:9" ht="12.75">
      <c r="A52" t="s">
        <v>622</v>
      </c>
      <c r="B52" s="71">
        <v>415</v>
      </c>
      <c r="C52" s="71">
        <v>345</v>
      </c>
      <c r="D52" s="71">
        <v>296</v>
      </c>
      <c r="E52" s="71">
        <v>274</v>
      </c>
      <c r="F52" s="71">
        <v>337</v>
      </c>
      <c r="G52" s="71">
        <v>413</v>
      </c>
      <c r="H52" s="71">
        <v>325</v>
      </c>
      <c r="I52" s="71">
        <v>433</v>
      </c>
    </row>
    <row r="53" spans="1:9" ht="12.75">
      <c r="A53" t="s">
        <v>623</v>
      </c>
      <c r="B53" s="71">
        <v>708</v>
      </c>
      <c r="C53" s="71">
        <v>741</v>
      </c>
      <c r="D53" s="71">
        <v>824</v>
      </c>
      <c r="E53" s="71">
        <v>831</v>
      </c>
      <c r="F53" s="71">
        <v>834</v>
      </c>
      <c r="G53" s="71">
        <v>842</v>
      </c>
      <c r="H53" s="71">
        <v>683</v>
      </c>
      <c r="I53" s="71">
        <v>773</v>
      </c>
    </row>
    <row r="54" spans="1:9" ht="12.75">
      <c r="A54" t="s">
        <v>624</v>
      </c>
      <c r="B54" s="71">
        <v>270</v>
      </c>
      <c r="C54" s="71">
        <v>255</v>
      </c>
      <c r="D54" s="71">
        <v>240</v>
      </c>
      <c r="E54" s="71">
        <v>250</v>
      </c>
      <c r="F54" s="71">
        <v>210</v>
      </c>
      <c r="G54" s="71">
        <v>180</v>
      </c>
      <c r="H54" s="71">
        <v>175</v>
      </c>
      <c r="I54" s="71">
        <v>175</v>
      </c>
    </row>
    <row r="55" spans="1:9" ht="12.75">
      <c r="A55" s="15" t="s">
        <v>625</v>
      </c>
      <c r="B55" s="71">
        <v>700</v>
      </c>
      <c r="C55" s="71">
        <v>658</v>
      </c>
      <c r="D55" s="71">
        <v>590</v>
      </c>
      <c r="E55" s="71">
        <v>603</v>
      </c>
      <c r="F55" s="71">
        <v>556</v>
      </c>
      <c r="G55" s="71">
        <v>702</v>
      </c>
      <c r="H55" s="71">
        <v>349</v>
      </c>
      <c r="I55" s="71">
        <v>567</v>
      </c>
    </row>
    <row r="56" spans="1:9" ht="12.75">
      <c r="A56" t="s">
        <v>626</v>
      </c>
      <c r="B56" s="71">
        <v>303</v>
      </c>
      <c r="C56" s="71">
        <v>309</v>
      </c>
      <c r="D56" s="71">
        <v>307</v>
      </c>
      <c r="E56" s="71">
        <v>327</v>
      </c>
      <c r="F56" s="71">
        <v>310</v>
      </c>
      <c r="G56" s="71">
        <v>318</v>
      </c>
      <c r="H56" s="71">
        <v>140</v>
      </c>
      <c r="I56" s="71">
        <v>569</v>
      </c>
    </row>
    <row r="57" spans="1:9" ht="12.75">
      <c r="A57" s="2" t="s">
        <v>26</v>
      </c>
      <c r="B57" s="71">
        <v>409</v>
      </c>
      <c r="C57" s="71">
        <v>177</v>
      </c>
      <c r="D57" s="71">
        <v>135</v>
      </c>
      <c r="E57" s="71">
        <v>345</v>
      </c>
      <c r="F57" s="71">
        <v>333</v>
      </c>
      <c r="G57" s="71">
        <v>135</v>
      </c>
      <c r="H57" s="71">
        <v>64</v>
      </c>
      <c r="I57" s="71">
        <v>283</v>
      </c>
    </row>
    <row r="58" spans="1:9" ht="12.75">
      <c r="A58" s="26" t="s">
        <v>51</v>
      </c>
      <c r="B58" s="72">
        <v>277</v>
      </c>
      <c r="C58" s="72">
        <v>282</v>
      </c>
      <c r="D58" s="72">
        <v>183</v>
      </c>
      <c r="E58" s="72">
        <v>83</v>
      </c>
      <c r="F58" s="72">
        <v>79</v>
      </c>
      <c r="G58" s="72">
        <v>86</v>
      </c>
      <c r="H58" s="72">
        <v>88</v>
      </c>
      <c r="I58" s="72">
        <v>184</v>
      </c>
    </row>
    <row r="59" spans="2:9" ht="12.75">
      <c r="B59" s="73">
        <f aca="true" t="shared" si="1" ref="B59:I59">SUM(B51:B58)</f>
        <v>3862</v>
      </c>
      <c r="C59" s="73">
        <f t="shared" si="1"/>
        <v>3477</v>
      </c>
      <c r="D59" s="73">
        <f t="shared" si="1"/>
        <v>3166</v>
      </c>
      <c r="E59" s="73">
        <f t="shared" si="1"/>
        <v>3183</v>
      </c>
      <c r="F59" s="73">
        <f t="shared" si="1"/>
        <v>2835</v>
      </c>
      <c r="G59" s="73">
        <f t="shared" si="1"/>
        <v>2824</v>
      </c>
      <c r="H59" s="73">
        <f t="shared" si="1"/>
        <v>1906</v>
      </c>
      <c r="I59" s="73">
        <f t="shared" si="1"/>
        <v>3048</v>
      </c>
    </row>
    <row r="61" ht="12.75">
      <c r="A61" s="2"/>
    </row>
    <row r="62" spans="1:2" ht="12.75">
      <c r="A62" s="1" t="s">
        <v>26</v>
      </c>
      <c r="B62" s="19">
        <v>2004</v>
      </c>
    </row>
    <row r="63" spans="1:2" ht="12.75">
      <c r="A63" t="s">
        <v>626</v>
      </c>
      <c r="B63" s="18">
        <v>184</v>
      </c>
    </row>
    <row r="64" spans="1:2" ht="12.75">
      <c r="A64" s="15" t="s">
        <v>625</v>
      </c>
      <c r="B64" s="18">
        <v>283</v>
      </c>
    </row>
    <row r="65" spans="1:2" ht="12.75">
      <c r="A65" t="s">
        <v>624</v>
      </c>
      <c r="B65" s="18">
        <v>569</v>
      </c>
    </row>
    <row r="66" spans="1:2" ht="12.75">
      <c r="A66" t="s">
        <v>623</v>
      </c>
      <c r="B66" s="18">
        <v>567</v>
      </c>
    </row>
    <row r="67" spans="1:2" ht="12.75">
      <c r="A67" t="s">
        <v>622</v>
      </c>
      <c r="B67" s="18">
        <v>175</v>
      </c>
    </row>
    <row r="68" spans="1:2" ht="12.75">
      <c r="A68" s="16" t="s">
        <v>621</v>
      </c>
      <c r="B68" s="18">
        <v>773</v>
      </c>
    </row>
    <row r="69" spans="1:2" ht="12.75">
      <c r="A69" s="74" t="s">
        <v>620</v>
      </c>
      <c r="B69" s="18">
        <v>433</v>
      </c>
    </row>
    <row r="70" spans="1:2" ht="12.75">
      <c r="A70" s="75" t="s">
        <v>25</v>
      </c>
      <c r="B70" s="19">
        <v>64</v>
      </c>
    </row>
    <row r="71" ht="12.75">
      <c r="B71" s="18">
        <f>SUM(B63:B70)</f>
        <v>3048</v>
      </c>
    </row>
    <row r="73" ht="12.75">
      <c r="A73" t="s">
        <v>502</v>
      </c>
    </row>
    <row r="74" spans="1:2" ht="12.75">
      <c r="A74" t="s">
        <v>503</v>
      </c>
      <c r="B74" s="18">
        <v>184</v>
      </c>
    </row>
    <row r="75" spans="1:2" ht="12.75">
      <c r="A75" t="s">
        <v>504</v>
      </c>
      <c r="B75" s="18">
        <v>283</v>
      </c>
    </row>
    <row r="76" spans="1:2" ht="12.75">
      <c r="A76" t="s">
        <v>25</v>
      </c>
      <c r="B76" s="18">
        <v>2581</v>
      </c>
    </row>
    <row r="77" ht="12.75">
      <c r="B77" s="18">
        <f>SUM(B74:B76)</f>
        <v>3048</v>
      </c>
    </row>
  </sheetData>
  <mergeCells count="2">
    <mergeCell ref="A19:I19"/>
    <mergeCell ref="A20:I20"/>
  </mergeCells>
  <printOptions horizontalCentered="1"/>
  <pageMargins left="0.25" right="0.25" top="1" bottom="1" header="0.5" footer="0.5"/>
  <pageSetup fitToHeight="1" fitToWidth="1" horizontalDpi="600" verticalDpi="600" orientation="portrait" scale="92" r:id="rId1"/>
</worksheet>
</file>

<file path=xl/worksheets/sheet20.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sheetData>
    <row r="1" s="67" customFormat="1" ht="12.75">
      <c r="A1" s="67" t="s">
        <v>694</v>
      </c>
    </row>
    <row r="2" s="67" customFormat="1" ht="12.75"/>
    <row r="3" s="67" customFormat="1" ht="12.75">
      <c r="A3" s="67" t="s">
        <v>505</v>
      </c>
    </row>
    <row r="4" s="67" customFormat="1" ht="12.75">
      <c r="A4" s="67" t="s">
        <v>496</v>
      </c>
    </row>
    <row r="5" s="67" customFormat="1" ht="12.75">
      <c r="A5" s="67" t="s">
        <v>488</v>
      </c>
    </row>
    <row r="6" spans="1:6" s="67" customFormat="1" ht="12.75">
      <c r="A6" s="67" t="s">
        <v>489</v>
      </c>
      <c r="B6" s="13"/>
      <c r="C6" s="13"/>
      <c r="D6" s="13"/>
      <c r="E6" s="13"/>
      <c r="F6" s="13"/>
    </row>
    <row r="7" spans="1:6" s="67" customFormat="1" ht="12.75">
      <c r="A7" s="67" t="s">
        <v>490</v>
      </c>
      <c r="B7" s="13"/>
      <c r="C7" s="13"/>
      <c r="D7" s="13"/>
      <c r="E7" s="13"/>
      <c r="F7" s="13"/>
    </row>
    <row r="8" spans="1:6" s="67" customFormat="1" ht="12.75">
      <c r="A8" s="67" t="s">
        <v>507</v>
      </c>
      <c r="B8" s="13"/>
      <c r="C8" s="13"/>
      <c r="D8" s="13"/>
      <c r="E8" s="13"/>
      <c r="F8" s="13"/>
    </row>
    <row r="9" s="67" customFormat="1" ht="12.75">
      <c r="A9" s="67" t="s">
        <v>491</v>
      </c>
    </row>
    <row r="10" spans="1:7" s="67" customFormat="1" ht="12.75">
      <c r="A10" s="67" t="s">
        <v>492</v>
      </c>
      <c r="B10" s="13"/>
      <c r="C10" s="13"/>
      <c r="D10" s="13"/>
      <c r="E10" s="13"/>
      <c r="F10" s="13"/>
      <c r="G10" s="13"/>
    </row>
    <row r="11" spans="1:7" s="67" customFormat="1" ht="12.75">
      <c r="A11" s="68" t="s">
        <v>692</v>
      </c>
      <c r="B11" s="13"/>
      <c r="C11" s="13"/>
      <c r="D11" s="13"/>
      <c r="E11" s="13"/>
      <c r="F11" s="13"/>
      <c r="G11" s="13"/>
    </row>
    <row r="12" spans="1:7" s="67" customFormat="1" ht="12.75">
      <c r="A12" s="67" t="s">
        <v>693</v>
      </c>
      <c r="B12" s="13"/>
      <c r="C12" s="13"/>
      <c r="D12" s="13"/>
      <c r="E12" s="13"/>
      <c r="F12" s="13"/>
      <c r="G12" s="13"/>
    </row>
    <row r="13" spans="1:7" s="67" customFormat="1" ht="12.75">
      <c r="A13" s="67" t="s">
        <v>509</v>
      </c>
      <c r="B13" s="13"/>
      <c r="C13" s="13"/>
      <c r="D13" s="13"/>
      <c r="E13" s="13"/>
      <c r="F13" s="13"/>
      <c r="G13" s="13"/>
    </row>
    <row r="14" spans="1:7" s="67" customFormat="1" ht="12.75">
      <c r="A14" s="67" t="s">
        <v>506</v>
      </c>
      <c r="B14" s="13"/>
      <c r="C14" s="13"/>
      <c r="D14" s="13"/>
      <c r="E14" s="13"/>
      <c r="F14" s="13"/>
      <c r="G14" s="13"/>
    </row>
    <row r="15" spans="1:7" s="67" customFormat="1" ht="12.75">
      <c r="A15" s="67" t="s">
        <v>493</v>
      </c>
      <c r="B15" s="13"/>
      <c r="C15" s="13"/>
      <c r="D15" s="13"/>
      <c r="E15" s="13"/>
      <c r="F15" s="13"/>
      <c r="G15" s="13"/>
    </row>
    <row r="16" spans="1:7" s="67" customFormat="1" ht="12.75">
      <c r="A16" s="67" t="s">
        <v>494</v>
      </c>
      <c r="B16" s="13"/>
      <c r="C16" s="13"/>
      <c r="D16" s="13"/>
      <c r="E16" s="13"/>
      <c r="F16" s="13"/>
      <c r="G16" s="13"/>
    </row>
    <row r="17" spans="1:7" s="67" customFormat="1" ht="12.75">
      <c r="A17" s="67" t="s">
        <v>495</v>
      </c>
      <c r="B17" s="13"/>
      <c r="C17" s="13"/>
      <c r="D17" s="13"/>
      <c r="E17" s="13"/>
      <c r="F17" s="13"/>
      <c r="G17" s="13"/>
    </row>
    <row r="18" spans="1:7" s="67" customFormat="1" ht="12.75">
      <c r="A18" s="67" t="s">
        <v>508</v>
      </c>
      <c r="B18" s="13"/>
      <c r="D18" s="13"/>
      <c r="F18" s="13"/>
      <c r="G18" s="13"/>
    </row>
    <row r="19" spans="1:7" s="67" customFormat="1" ht="12.75">
      <c r="A19" s="67" t="s">
        <v>185</v>
      </c>
      <c r="B19" s="13"/>
      <c r="D19" s="13"/>
      <c r="F19" s="13"/>
      <c r="G19" s="13"/>
    </row>
    <row r="20" spans="1:7" s="67" customFormat="1" ht="12.75">
      <c r="A20" s="67" t="s">
        <v>497</v>
      </c>
      <c r="B20" s="13"/>
      <c r="D20" s="13"/>
      <c r="E20" s="13"/>
      <c r="F20" s="13"/>
      <c r="G20" s="13"/>
    </row>
    <row r="21" spans="1:7" s="67" customFormat="1" ht="12.75">
      <c r="A21" s="67" t="s">
        <v>308</v>
      </c>
      <c r="B21" s="13"/>
      <c r="D21" s="13"/>
      <c r="E21" s="13"/>
      <c r="F21" s="13"/>
      <c r="G21" s="13"/>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140625" defaultRowHeight="12.75"/>
  <cols>
    <col min="1" max="1" width="19.57421875" style="0" customWidth="1"/>
  </cols>
  <sheetData>
    <row r="1" ht="12.75">
      <c r="A1" t="s">
        <v>695</v>
      </c>
    </row>
    <row r="3" spans="1:10" ht="25.5">
      <c r="A3" s="84" t="s">
        <v>73</v>
      </c>
      <c r="B3" s="84" t="s">
        <v>39</v>
      </c>
      <c r="C3" s="84" t="s">
        <v>40</v>
      </c>
      <c r="D3" s="84" t="s">
        <v>95</v>
      </c>
      <c r="E3" s="84" t="s">
        <v>65</v>
      </c>
      <c r="F3" s="84" t="s">
        <v>66</v>
      </c>
      <c r="G3" s="84" t="s">
        <v>67</v>
      </c>
      <c r="H3" s="84" t="s">
        <v>51</v>
      </c>
      <c r="I3" s="65"/>
      <c r="J3" s="65"/>
    </row>
    <row r="4" ht="6" customHeight="1">
      <c r="A4" s="6"/>
    </row>
    <row r="5" spans="1:8" ht="12.75">
      <c r="A5" s="6" t="s">
        <v>485</v>
      </c>
      <c r="B5" s="29">
        <v>100000</v>
      </c>
      <c r="C5" s="29">
        <v>1500</v>
      </c>
      <c r="D5" s="29">
        <v>5426</v>
      </c>
      <c r="E5">
        <v>500</v>
      </c>
      <c r="F5">
        <v>100</v>
      </c>
      <c r="G5" s="18" t="s">
        <v>483</v>
      </c>
      <c r="H5" s="151">
        <v>107526</v>
      </c>
    </row>
    <row r="6" spans="1:8" ht="12.75">
      <c r="A6" s="6" t="s">
        <v>68</v>
      </c>
      <c r="B6" s="18" t="s">
        <v>483</v>
      </c>
      <c r="C6" s="18" t="s">
        <v>483</v>
      </c>
      <c r="D6" s="18" t="s">
        <v>483</v>
      </c>
      <c r="E6" s="18" t="s">
        <v>483</v>
      </c>
      <c r="F6" s="18" t="s">
        <v>483</v>
      </c>
      <c r="G6" s="18" t="s">
        <v>483</v>
      </c>
      <c r="H6" s="17" t="s">
        <v>483</v>
      </c>
    </row>
    <row r="7" spans="1:8" ht="6" customHeight="1">
      <c r="A7" s="6"/>
      <c r="H7" s="6"/>
    </row>
    <row r="8" spans="1:8" ht="12.75">
      <c r="A8" s="35" t="s">
        <v>69</v>
      </c>
      <c r="B8" s="76">
        <v>29168</v>
      </c>
      <c r="C8" s="152">
        <v>64480</v>
      </c>
      <c r="D8" s="152">
        <v>49033</v>
      </c>
      <c r="E8" s="152">
        <v>14328</v>
      </c>
      <c r="F8" s="152">
        <v>165746</v>
      </c>
      <c r="G8" s="152">
        <v>92873</v>
      </c>
      <c r="H8" s="153">
        <v>415628</v>
      </c>
    </row>
    <row r="9" spans="1:8" ht="12.75">
      <c r="A9" s="35" t="s">
        <v>70</v>
      </c>
      <c r="B9" s="18" t="s">
        <v>483</v>
      </c>
      <c r="C9" s="13">
        <v>6832</v>
      </c>
      <c r="D9" s="13">
        <v>14417</v>
      </c>
      <c r="E9" s="13">
        <v>6775</v>
      </c>
      <c r="F9" s="13">
        <v>8000</v>
      </c>
      <c r="G9" s="18" t="s">
        <v>483</v>
      </c>
      <c r="H9" s="151">
        <v>36024</v>
      </c>
    </row>
    <row r="10" spans="1:8" ht="6" customHeight="1">
      <c r="A10" s="35"/>
      <c r="B10" s="18"/>
      <c r="C10" s="13"/>
      <c r="D10" s="13"/>
      <c r="E10" s="13"/>
      <c r="F10" s="13"/>
      <c r="G10" s="18"/>
      <c r="H10" s="151"/>
    </row>
    <row r="11" spans="1:8" ht="12.75">
      <c r="A11" s="6" t="s">
        <v>71</v>
      </c>
      <c r="B11" s="33">
        <f>SUM(B8:B9)</f>
        <v>29168</v>
      </c>
      <c r="C11" s="33">
        <f aca="true" t="shared" si="0" ref="C11:H11">SUM(C8:C9)</f>
        <v>71312</v>
      </c>
      <c r="D11" s="33">
        <f t="shared" si="0"/>
        <v>63450</v>
      </c>
      <c r="E11" s="33">
        <f t="shared" si="0"/>
        <v>21103</v>
      </c>
      <c r="F11" s="33">
        <f t="shared" si="0"/>
        <v>173746</v>
      </c>
      <c r="G11" s="33">
        <f t="shared" si="0"/>
        <v>92873</v>
      </c>
      <c r="H11" s="33">
        <f t="shared" si="0"/>
        <v>451652</v>
      </c>
    </row>
    <row r="12" spans="1:8" ht="6" customHeight="1">
      <c r="A12" s="6"/>
      <c r="B12" s="33"/>
      <c r="C12" s="33"/>
      <c r="D12" s="33"/>
      <c r="E12" s="33"/>
      <c r="F12" s="33"/>
      <c r="G12" s="33"/>
      <c r="H12" s="33"/>
    </row>
    <row r="13" spans="1:8" ht="12.75">
      <c r="A13" s="6" t="s">
        <v>72</v>
      </c>
      <c r="B13" s="33">
        <v>129168</v>
      </c>
      <c r="C13" s="33">
        <v>72812</v>
      </c>
      <c r="D13" s="33">
        <v>68876</v>
      </c>
      <c r="E13" s="33">
        <v>21603</v>
      </c>
      <c r="F13" s="33">
        <v>173846</v>
      </c>
      <c r="G13" s="33">
        <v>92873</v>
      </c>
      <c r="H13" s="33">
        <v>559178</v>
      </c>
    </row>
    <row r="15" ht="12.75">
      <c r="A15" s="141" t="s">
        <v>484</v>
      </c>
    </row>
    <row r="16" ht="12.75">
      <c r="A16" s="141" t="s">
        <v>617</v>
      </c>
    </row>
    <row r="17" ht="12.75">
      <c r="A17" s="141" t="s">
        <v>486</v>
      </c>
    </row>
    <row r="24" spans="1:11" ht="12.75">
      <c r="A24" s="10"/>
      <c r="B24" s="11"/>
      <c r="C24" s="12"/>
      <c r="D24" s="12"/>
      <c r="E24" s="12"/>
      <c r="F24" s="12"/>
      <c r="G24" s="12"/>
      <c r="H24" s="12"/>
      <c r="I24" s="12"/>
      <c r="J24" s="12"/>
      <c r="K24" s="12"/>
    </row>
    <row r="25" spans="1:11" ht="12.75">
      <c r="A25" s="10"/>
      <c r="B25" s="14"/>
      <c r="C25" s="13"/>
      <c r="D25" s="13"/>
      <c r="E25" s="13"/>
      <c r="F25" s="13"/>
      <c r="G25" s="13"/>
      <c r="H25" s="13"/>
      <c r="I25" s="13"/>
      <c r="J25" s="13"/>
      <c r="K25" s="13"/>
    </row>
    <row r="26" spans="1:11" ht="12.75">
      <c r="A26" s="10"/>
      <c r="B26" s="14"/>
      <c r="C26" s="13"/>
      <c r="D26" s="13"/>
      <c r="E26" s="13"/>
      <c r="F26" s="13"/>
      <c r="G26" s="13"/>
      <c r="H26" s="13"/>
      <c r="I26" s="13"/>
      <c r="J26" s="13"/>
      <c r="K26" s="13"/>
    </row>
    <row r="27" spans="1:11" ht="12.75">
      <c r="A27" s="10"/>
      <c r="B27" s="14"/>
      <c r="C27" s="13"/>
      <c r="D27" s="13"/>
      <c r="E27" s="13"/>
      <c r="F27" s="13"/>
      <c r="G27" s="13"/>
      <c r="H27" s="13"/>
      <c r="I27" s="13"/>
      <c r="J27" s="13"/>
      <c r="K27" s="13"/>
    </row>
    <row r="28" spans="1:11" ht="12.75">
      <c r="A28" s="10"/>
      <c r="B28" s="11"/>
      <c r="C28" s="12"/>
      <c r="D28" s="12"/>
      <c r="E28" s="12"/>
      <c r="F28" s="12"/>
      <c r="G28" s="12"/>
      <c r="H28" s="12"/>
      <c r="I28" s="12"/>
      <c r="J28" s="12"/>
      <c r="K28" s="12"/>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6.8515625" style="0" customWidth="1"/>
    <col min="2" max="2" width="11.8515625" style="0" customWidth="1"/>
    <col min="3" max="3" width="10.00390625" style="0" customWidth="1"/>
    <col min="4" max="4" width="9.8515625" style="0" customWidth="1"/>
    <col min="5" max="5" width="9.421875" style="0" customWidth="1"/>
    <col min="6" max="6" width="12.8515625" style="0" customWidth="1"/>
    <col min="7" max="7" width="10.00390625" style="0" customWidth="1"/>
    <col min="8" max="8" width="9.8515625" style="0" customWidth="1"/>
    <col min="9" max="9" width="10.00390625" style="0" customWidth="1"/>
  </cols>
  <sheetData>
    <row r="1" ht="12.75">
      <c r="A1" t="s">
        <v>696</v>
      </c>
    </row>
    <row r="3" spans="1:9" ht="27.75" customHeight="1">
      <c r="A3" s="6" t="s">
        <v>36</v>
      </c>
      <c r="B3" s="150" t="s">
        <v>74</v>
      </c>
      <c r="C3" s="150" t="s">
        <v>75</v>
      </c>
      <c r="D3" s="150" t="s">
        <v>76</v>
      </c>
      <c r="E3" s="150" t="s">
        <v>77</v>
      </c>
      <c r="F3" s="150" t="s">
        <v>78</v>
      </c>
      <c r="G3" s="150" t="s">
        <v>697</v>
      </c>
      <c r="H3" s="150" t="s">
        <v>0</v>
      </c>
      <c r="I3" s="150" t="s">
        <v>79</v>
      </c>
    </row>
    <row r="4" ht="6" customHeight="1"/>
    <row r="5" spans="1:9" ht="12.75">
      <c r="A5" s="38">
        <v>1982</v>
      </c>
      <c r="B5" s="29">
        <v>30000</v>
      </c>
      <c r="C5" s="29">
        <v>94000</v>
      </c>
      <c r="D5" s="33">
        <f>SUM(B5:C5)</f>
        <v>124000</v>
      </c>
      <c r="E5" s="33">
        <v>80000</v>
      </c>
      <c r="F5" s="33">
        <v>200000</v>
      </c>
      <c r="G5" s="18" t="s">
        <v>482</v>
      </c>
      <c r="H5" s="18" t="s">
        <v>482</v>
      </c>
      <c r="I5" s="33">
        <f>SUM(D5:F5)</f>
        <v>404000</v>
      </c>
    </row>
    <row r="6" spans="1:9" ht="12.75">
      <c r="A6" s="38">
        <v>1983</v>
      </c>
      <c r="B6" s="29">
        <v>23000</v>
      </c>
      <c r="C6" s="29">
        <v>30000</v>
      </c>
      <c r="D6" s="33">
        <f aca="true" t="shared" si="0" ref="D6:D27">SUM(B6:C6)</f>
        <v>53000</v>
      </c>
      <c r="E6" s="33">
        <v>12000</v>
      </c>
      <c r="F6" s="33">
        <v>180500</v>
      </c>
      <c r="G6" s="18" t="s">
        <v>482</v>
      </c>
      <c r="H6" s="18" t="s">
        <v>482</v>
      </c>
      <c r="I6" s="33">
        <f aca="true" t="shared" si="1" ref="I6:I27">SUM(D6:F6)</f>
        <v>245500</v>
      </c>
    </row>
    <row r="7" spans="1:9" ht="12.75">
      <c r="A7" s="38">
        <v>1984</v>
      </c>
      <c r="B7" s="29">
        <v>31000</v>
      </c>
      <c r="C7" s="29">
        <v>98000</v>
      </c>
      <c r="D7" s="33">
        <f t="shared" si="0"/>
        <v>129000</v>
      </c>
      <c r="E7" s="33">
        <v>25700</v>
      </c>
      <c r="F7" s="33">
        <v>176000</v>
      </c>
      <c r="G7" s="18" t="s">
        <v>482</v>
      </c>
      <c r="H7" s="18" t="s">
        <v>482</v>
      </c>
      <c r="I7" s="33">
        <f t="shared" si="1"/>
        <v>330700</v>
      </c>
    </row>
    <row r="8" spans="1:9" ht="12.75">
      <c r="A8" s="38">
        <v>1985</v>
      </c>
      <c r="B8" s="29">
        <v>46000</v>
      </c>
      <c r="C8" s="29">
        <v>34000</v>
      </c>
      <c r="D8" s="33">
        <f t="shared" si="0"/>
        <v>80000</v>
      </c>
      <c r="E8" s="33">
        <v>8700</v>
      </c>
      <c r="F8" s="33">
        <v>131700</v>
      </c>
      <c r="G8" s="18" t="s">
        <v>482</v>
      </c>
      <c r="H8" s="18" t="s">
        <v>482</v>
      </c>
      <c r="I8" s="33">
        <f t="shared" si="1"/>
        <v>220400</v>
      </c>
    </row>
    <row r="9" spans="1:9" ht="12.75">
      <c r="A9" s="38">
        <v>1986</v>
      </c>
      <c r="B9" s="29">
        <v>32400</v>
      </c>
      <c r="C9" s="29">
        <v>227000</v>
      </c>
      <c r="D9" s="33">
        <f t="shared" si="0"/>
        <v>259400</v>
      </c>
      <c r="E9" s="33">
        <v>28800</v>
      </c>
      <c r="F9" s="33">
        <v>50200</v>
      </c>
      <c r="G9" s="18" t="s">
        <v>482</v>
      </c>
      <c r="H9" s="18" t="s">
        <v>482</v>
      </c>
      <c r="I9" s="33">
        <f t="shared" si="1"/>
        <v>338400</v>
      </c>
    </row>
    <row r="10" spans="1:9" ht="12.75">
      <c r="A10" s="38">
        <v>1987</v>
      </c>
      <c r="B10" s="29">
        <v>50250</v>
      </c>
      <c r="C10" s="29">
        <v>130000</v>
      </c>
      <c r="D10" s="33">
        <f t="shared" si="0"/>
        <v>180250</v>
      </c>
      <c r="E10" s="33">
        <v>19900</v>
      </c>
      <c r="F10" s="33">
        <f>SUM(G10:H10)</f>
        <v>115100</v>
      </c>
      <c r="G10" s="29">
        <v>95600</v>
      </c>
      <c r="H10" s="29">
        <v>19500</v>
      </c>
      <c r="I10" s="33">
        <f t="shared" si="1"/>
        <v>315250</v>
      </c>
    </row>
    <row r="11" spans="1:9" ht="12.75">
      <c r="A11" s="38">
        <v>1988</v>
      </c>
      <c r="B11" s="29">
        <v>152000</v>
      </c>
      <c r="C11" s="29">
        <v>300000</v>
      </c>
      <c r="D11" s="33">
        <f t="shared" si="0"/>
        <v>452000</v>
      </c>
      <c r="E11" s="33">
        <v>26150</v>
      </c>
      <c r="F11" s="33">
        <f aca="true" t="shared" si="2" ref="F11:F27">SUM(G11:H11)</f>
        <v>353860</v>
      </c>
      <c r="G11" s="29">
        <v>223630</v>
      </c>
      <c r="H11" s="29">
        <v>130230</v>
      </c>
      <c r="I11" s="33">
        <f t="shared" si="1"/>
        <v>832010</v>
      </c>
    </row>
    <row r="12" spans="1:9" ht="12.75">
      <c r="A12" s="38">
        <v>1989</v>
      </c>
      <c r="B12" s="29">
        <v>97250</v>
      </c>
      <c r="C12" s="29">
        <v>210000</v>
      </c>
      <c r="D12" s="33">
        <f t="shared" si="0"/>
        <v>307250</v>
      </c>
      <c r="E12" s="33">
        <v>38670</v>
      </c>
      <c r="F12" s="33">
        <f t="shared" si="2"/>
        <v>332230</v>
      </c>
      <c r="G12" s="29">
        <v>242440</v>
      </c>
      <c r="H12" s="29">
        <v>89790</v>
      </c>
      <c r="I12" s="33">
        <f t="shared" si="1"/>
        <v>678150</v>
      </c>
    </row>
    <row r="13" spans="1:9" ht="12.75">
      <c r="A13" s="38">
        <v>1990</v>
      </c>
      <c r="B13" s="29">
        <v>78930</v>
      </c>
      <c r="C13" s="29">
        <v>105000</v>
      </c>
      <c r="D13" s="33">
        <f t="shared" si="0"/>
        <v>183930</v>
      </c>
      <c r="E13" s="33">
        <v>18195</v>
      </c>
      <c r="F13" s="33">
        <f t="shared" si="2"/>
        <v>760955</v>
      </c>
      <c r="G13" s="29">
        <v>648600</v>
      </c>
      <c r="H13" s="29">
        <v>112355</v>
      </c>
      <c r="I13" s="33">
        <f t="shared" si="1"/>
        <v>963080</v>
      </c>
    </row>
    <row r="14" spans="1:9" ht="12.75">
      <c r="A14" s="38">
        <v>1991</v>
      </c>
      <c r="B14" s="29">
        <v>51247</v>
      </c>
      <c r="C14" s="29">
        <v>130000</v>
      </c>
      <c r="D14" s="33">
        <f t="shared" si="0"/>
        <v>181247</v>
      </c>
      <c r="E14" s="33">
        <v>16894</v>
      </c>
      <c r="F14" s="33">
        <f t="shared" si="2"/>
        <v>316655</v>
      </c>
      <c r="G14" s="29">
        <v>205805</v>
      </c>
      <c r="H14" s="29">
        <v>110850</v>
      </c>
      <c r="I14" s="33">
        <f t="shared" si="1"/>
        <v>514796</v>
      </c>
    </row>
    <row r="15" spans="1:9" ht="12.75">
      <c r="A15" s="38">
        <v>1992</v>
      </c>
      <c r="B15" s="29">
        <v>6740</v>
      </c>
      <c r="C15" s="29">
        <v>65000</v>
      </c>
      <c r="D15" s="33">
        <f t="shared" si="0"/>
        <v>71740</v>
      </c>
      <c r="E15" s="33">
        <v>12875</v>
      </c>
      <c r="F15" s="33">
        <f t="shared" si="2"/>
        <v>359834</v>
      </c>
      <c r="G15" s="29">
        <v>211812</v>
      </c>
      <c r="H15" s="29">
        <v>148022</v>
      </c>
      <c r="I15" s="33">
        <f t="shared" si="1"/>
        <v>444449</v>
      </c>
    </row>
    <row r="16" spans="1:9" ht="12.75">
      <c r="A16" s="38">
        <v>1993</v>
      </c>
      <c r="B16" s="29">
        <v>25216</v>
      </c>
      <c r="C16" s="18" t="s">
        <v>482</v>
      </c>
      <c r="D16" s="33">
        <f t="shared" si="0"/>
        <v>25216</v>
      </c>
      <c r="E16" s="17" t="s">
        <v>482</v>
      </c>
      <c r="F16" s="33">
        <f t="shared" si="2"/>
        <v>252315</v>
      </c>
      <c r="G16" s="29">
        <v>124325</v>
      </c>
      <c r="H16" s="29">
        <v>127990</v>
      </c>
      <c r="I16" s="33">
        <f t="shared" si="1"/>
        <v>277531</v>
      </c>
    </row>
    <row r="17" spans="1:9" ht="12.75">
      <c r="A17" s="38">
        <v>1994</v>
      </c>
      <c r="B17" s="29">
        <v>21000</v>
      </c>
      <c r="C17" s="18" t="s">
        <v>482</v>
      </c>
      <c r="D17" s="33">
        <f t="shared" si="0"/>
        <v>21000</v>
      </c>
      <c r="E17" s="33">
        <v>8168</v>
      </c>
      <c r="F17" s="33">
        <f t="shared" si="2"/>
        <v>438710</v>
      </c>
      <c r="G17" s="29">
        <v>347018</v>
      </c>
      <c r="H17" s="29">
        <v>91692</v>
      </c>
      <c r="I17" s="33">
        <f t="shared" si="1"/>
        <v>467878</v>
      </c>
    </row>
    <row r="18" spans="1:9" ht="12.75">
      <c r="A18" s="38">
        <v>1995</v>
      </c>
      <c r="B18" s="29">
        <v>27570</v>
      </c>
      <c r="C18" s="18" t="s">
        <v>482</v>
      </c>
      <c r="D18" s="33">
        <f t="shared" si="0"/>
        <v>27570</v>
      </c>
      <c r="E18" s="17" t="s">
        <v>482</v>
      </c>
      <c r="F18" s="33">
        <f t="shared" si="2"/>
        <v>415485</v>
      </c>
      <c r="G18" s="29">
        <v>363690</v>
      </c>
      <c r="H18" s="29">
        <v>51795</v>
      </c>
      <c r="I18" s="33">
        <f t="shared" si="1"/>
        <v>443055</v>
      </c>
    </row>
    <row r="19" spans="1:9" ht="12.75">
      <c r="A19" s="38">
        <v>1996</v>
      </c>
      <c r="B19" s="29">
        <v>61780</v>
      </c>
      <c r="C19" s="18" t="s">
        <v>482</v>
      </c>
      <c r="D19" s="33">
        <f t="shared" si="0"/>
        <v>61780</v>
      </c>
      <c r="E19" s="33">
        <v>8500</v>
      </c>
      <c r="F19" s="33">
        <f t="shared" si="2"/>
        <v>658857</v>
      </c>
      <c r="G19" s="29">
        <v>524330</v>
      </c>
      <c r="H19" s="29">
        <v>134527</v>
      </c>
      <c r="I19" s="33">
        <f t="shared" si="1"/>
        <v>729137</v>
      </c>
    </row>
    <row r="20" spans="1:9" ht="12.75">
      <c r="A20" s="38">
        <v>1997</v>
      </c>
      <c r="B20" s="29">
        <v>38980</v>
      </c>
      <c r="C20" s="18" t="s">
        <v>482</v>
      </c>
      <c r="D20" s="33">
        <f t="shared" si="0"/>
        <v>38980</v>
      </c>
      <c r="E20" s="33">
        <v>13998</v>
      </c>
      <c r="F20" s="33">
        <f t="shared" si="2"/>
        <v>704510</v>
      </c>
      <c r="G20" s="29">
        <v>523676</v>
      </c>
      <c r="H20" s="29">
        <v>180834</v>
      </c>
      <c r="I20" s="33">
        <f t="shared" si="1"/>
        <v>757488</v>
      </c>
    </row>
    <row r="21" spans="1:9" ht="12.75">
      <c r="A21" s="38">
        <v>1998</v>
      </c>
      <c r="B21" s="29">
        <v>33250</v>
      </c>
      <c r="C21" s="18" t="s">
        <v>482</v>
      </c>
      <c r="D21" s="33">
        <f t="shared" si="0"/>
        <v>33250</v>
      </c>
      <c r="E21" s="33">
        <v>2300</v>
      </c>
      <c r="F21" s="33">
        <f t="shared" si="2"/>
        <v>551078</v>
      </c>
      <c r="G21" s="29">
        <v>505408</v>
      </c>
      <c r="H21" s="29">
        <v>45670</v>
      </c>
      <c r="I21" s="33">
        <f t="shared" si="1"/>
        <v>586628</v>
      </c>
    </row>
    <row r="22" spans="1:9" ht="12.75">
      <c r="A22" s="38">
        <v>1999</v>
      </c>
      <c r="B22" s="29">
        <v>6727</v>
      </c>
      <c r="C22" s="18" t="s">
        <v>482</v>
      </c>
      <c r="D22" s="33">
        <f t="shared" si="0"/>
        <v>6727</v>
      </c>
      <c r="E22" s="17" t="s">
        <v>482</v>
      </c>
      <c r="F22" s="33">
        <f t="shared" si="2"/>
        <v>448797</v>
      </c>
      <c r="G22" s="29">
        <v>369863</v>
      </c>
      <c r="H22" s="29">
        <v>78934</v>
      </c>
      <c r="I22" s="33">
        <f t="shared" si="1"/>
        <v>455524</v>
      </c>
    </row>
    <row r="23" spans="1:9" ht="12.75">
      <c r="A23" s="38">
        <v>2000</v>
      </c>
      <c r="B23" s="29">
        <v>15480</v>
      </c>
      <c r="C23" s="18" t="s">
        <v>482</v>
      </c>
      <c r="D23" s="33">
        <f t="shared" si="0"/>
        <v>15480</v>
      </c>
      <c r="E23" s="17" t="s">
        <v>482</v>
      </c>
      <c r="F23" s="33">
        <f t="shared" si="2"/>
        <v>546268</v>
      </c>
      <c r="G23" s="29">
        <v>418630</v>
      </c>
      <c r="H23" s="29">
        <v>127638</v>
      </c>
      <c r="I23" s="33">
        <f t="shared" si="1"/>
        <v>561748</v>
      </c>
    </row>
    <row r="24" spans="1:9" ht="12.75">
      <c r="A24" s="38">
        <v>2001</v>
      </c>
      <c r="B24" s="29">
        <v>1100</v>
      </c>
      <c r="C24" s="18" t="s">
        <v>482</v>
      </c>
      <c r="D24" s="33">
        <f t="shared" si="0"/>
        <v>1100</v>
      </c>
      <c r="E24" s="33">
        <v>36151</v>
      </c>
      <c r="F24" s="33">
        <f t="shared" si="2"/>
        <v>316068</v>
      </c>
      <c r="G24" s="29">
        <v>240318</v>
      </c>
      <c r="H24" s="29">
        <v>75750</v>
      </c>
      <c r="I24" s="33">
        <f t="shared" si="1"/>
        <v>353319</v>
      </c>
    </row>
    <row r="25" spans="1:9" ht="12.75">
      <c r="A25" s="38">
        <v>2002</v>
      </c>
      <c r="B25" s="29">
        <v>1250</v>
      </c>
      <c r="C25" s="18" t="s">
        <v>482</v>
      </c>
      <c r="D25" s="33">
        <f t="shared" si="0"/>
        <v>1250</v>
      </c>
      <c r="E25" s="17" t="s">
        <v>482</v>
      </c>
      <c r="F25" s="33">
        <f t="shared" si="2"/>
        <v>488902</v>
      </c>
      <c r="G25" s="29">
        <v>385290</v>
      </c>
      <c r="H25" s="29">
        <v>103612</v>
      </c>
      <c r="I25" s="33">
        <f t="shared" si="1"/>
        <v>490152</v>
      </c>
    </row>
    <row r="26" spans="1:10" ht="12.75">
      <c r="A26" s="38">
        <v>2003</v>
      </c>
      <c r="B26" s="29">
        <v>10108</v>
      </c>
      <c r="C26" s="18" t="s">
        <v>482</v>
      </c>
      <c r="D26" s="33">
        <f t="shared" si="0"/>
        <v>10108</v>
      </c>
      <c r="E26" s="33">
        <v>2000</v>
      </c>
      <c r="F26" s="33">
        <f t="shared" si="2"/>
        <v>370634</v>
      </c>
      <c r="G26" s="29">
        <v>270456</v>
      </c>
      <c r="H26" s="29">
        <v>100178</v>
      </c>
      <c r="I26" s="33">
        <f t="shared" si="1"/>
        <v>382742</v>
      </c>
      <c r="J26" s="29"/>
    </row>
    <row r="27" spans="1:10" ht="12.75">
      <c r="A27" s="38">
        <v>2004</v>
      </c>
      <c r="B27" s="29">
        <v>107526</v>
      </c>
      <c r="C27" s="18" t="s">
        <v>482</v>
      </c>
      <c r="D27" s="33">
        <f t="shared" si="0"/>
        <v>107526</v>
      </c>
      <c r="E27" s="17" t="s">
        <v>482</v>
      </c>
      <c r="F27" s="33">
        <f t="shared" si="2"/>
        <v>451652</v>
      </c>
      <c r="G27" s="29">
        <v>415628</v>
      </c>
      <c r="H27" s="29">
        <v>36024</v>
      </c>
      <c r="I27" s="33">
        <f t="shared" si="1"/>
        <v>559178</v>
      </c>
      <c r="J27" s="29"/>
    </row>
    <row r="29" ht="12.75" customHeight="1">
      <c r="A29" s="25" t="s">
        <v>487</v>
      </c>
    </row>
    <row r="30" spans="1:8" ht="12.75">
      <c r="A30" t="s">
        <v>484</v>
      </c>
      <c r="H30" s="29"/>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 width="36.28125" style="0" customWidth="1"/>
    <col min="2" max="2" width="13.8515625" style="0" bestFit="1" customWidth="1"/>
    <col min="3" max="3" width="2.28125" style="0" customWidth="1"/>
    <col min="4" max="4" width="53.140625" style="0" bestFit="1" customWidth="1"/>
    <col min="6" max="6" width="0" style="0" hidden="1" customWidth="1"/>
  </cols>
  <sheetData>
    <row r="1" ht="14.25">
      <c r="A1" t="s">
        <v>1</v>
      </c>
    </row>
    <row r="3" spans="1:6" ht="12.75">
      <c r="A3" t="s">
        <v>107</v>
      </c>
      <c r="B3" s="8" t="s">
        <v>108</v>
      </c>
      <c r="C3" s="8"/>
      <c r="D3" t="s">
        <v>109</v>
      </c>
      <c r="F3">
        <v>494</v>
      </c>
    </row>
    <row r="4" spans="1:6" ht="12.75">
      <c r="A4" t="s">
        <v>110</v>
      </c>
      <c r="B4" s="8" t="s">
        <v>111</v>
      </c>
      <c r="C4" s="8"/>
      <c r="D4" t="s">
        <v>112</v>
      </c>
      <c r="F4">
        <v>183</v>
      </c>
    </row>
    <row r="5" spans="1:6" ht="12.75">
      <c r="A5" t="s">
        <v>113</v>
      </c>
      <c r="B5" s="8" t="s">
        <v>114</v>
      </c>
      <c r="C5" s="8"/>
      <c r="D5" t="s">
        <v>115</v>
      </c>
      <c r="F5">
        <v>338</v>
      </c>
    </row>
    <row r="6" spans="1:6" ht="12.75">
      <c r="A6" t="s">
        <v>116</v>
      </c>
      <c r="B6" s="8" t="s">
        <v>117</v>
      </c>
      <c r="C6" s="8"/>
      <c r="D6" t="s">
        <v>118</v>
      </c>
      <c r="F6">
        <v>75</v>
      </c>
    </row>
    <row r="7" spans="1:6" ht="12.75">
      <c r="A7" t="s">
        <v>119</v>
      </c>
      <c r="B7" s="8" t="s">
        <v>120</v>
      </c>
      <c r="C7" s="8"/>
      <c r="D7" t="s">
        <v>115</v>
      </c>
      <c r="F7">
        <v>626</v>
      </c>
    </row>
    <row r="8" spans="1:6" ht="12.75">
      <c r="A8" t="s">
        <v>121</v>
      </c>
      <c r="B8" s="8" t="s">
        <v>122</v>
      </c>
      <c r="C8" s="8"/>
      <c r="D8" t="s">
        <v>118</v>
      </c>
      <c r="F8">
        <v>137</v>
      </c>
    </row>
    <row r="9" spans="1:6" ht="12.75">
      <c r="A9" t="s">
        <v>123</v>
      </c>
      <c r="B9" s="8" t="s">
        <v>124</v>
      </c>
      <c r="C9" s="8"/>
      <c r="D9" t="s">
        <v>115</v>
      </c>
      <c r="F9">
        <v>1017</v>
      </c>
    </row>
    <row r="10" spans="1:6" ht="12.75">
      <c r="A10" t="s">
        <v>125</v>
      </c>
      <c r="B10" s="8" t="s">
        <v>126</v>
      </c>
      <c r="C10" s="8"/>
      <c r="D10" t="s">
        <v>115</v>
      </c>
      <c r="F10">
        <v>364</v>
      </c>
    </row>
    <row r="11" spans="1:6" ht="12.75">
      <c r="A11" t="s">
        <v>127</v>
      </c>
      <c r="B11" s="8" t="s">
        <v>128</v>
      </c>
      <c r="C11" s="8"/>
      <c r="D11" t="s">
        <v>115</v>
      </c>
      <c r="F11">
        <v>415</v>
      </c>
    </row>
    <row r="12" spans="1:6" ht="12.75">
      <c r="A12" t="s">
        <v>129</v>
      </c>
      <c r="B12" s="8" t="s">
        <v>130</v>
      </c>
      <c r="C12" s="8"/>
      <c r="D12" t="s">
        <v>131</v>
      </c>
      <c r="F12">
        <v>689</v>
      </c>
    </row>
    <row r="13" spans="1:6" ht="12.75">
      <c r="A13" t="s">
        <v>132</v>
      </c>
      <c r="B13" s="8" t="s">
        <v>133</v>
      </c>
      <c r="C13" s="8"/>
      <c r="D13" t="s">
        <v>131</v>
      </c>
      <c r="F13">
        <v>591</v>
      </c>
    </row>
    <row r="14" spans="1:6" ht="12.75">
      <c r="A14" t="s">
        <v>134</v>
      </c>
      <c r="B14" s="8" t="s">
        <v>135</v>
      </c>
      <c r="C14" s="8"/>
      <c r="D14" t="s">
        <v>136</v>
      </c>
      <c r="F14">
        <v>1036</v>
      </c>
    </row>
    <row r="15" spans="1:6" ht="12.75">
      <c r="A15" t="s">
        <v>137</v>
      </c>
      <c r="B15" s="8" t="s">
        <v>138</v>
      </c>
      <c r="C15" s="8"/>
      <c r="D15" t="s">
        <v>136</v>
      </c>
      <c r="F15">
        <v>229</v>
      </c>
    </row>
    <row r="16" spans="1:6" ht="12.75">
      <c r="A16" t="s">
        <v>139</v>
      </c>
      <c r="B16" s="8" t="s">
        <v>140</v>
      </c>
      <c r="C16" s="8"/>
      <c r="D16" t="s">
        <v>136</v>
      </c>
      <c r="F16">
        <v>1032</v>
      </c>
    </row>
    <row r="17" spans="1:6" ht="12.75">
      <c r="A17" t="s">
        <v>141</v>
      </c>
      <c r="B17" s="8" t="s">
        <v>142</v>
      </c>
      <c r="C17" s="8"/>
      <c r="D17" t="s">
        <v>118</v>
      </c>
      <c r="F17">
        <v>91</v>
      </c>
    </row>
    <row r="18" spans="1:6" ht="12.75">
      <c r="A18" t="s">
        <v>143</v>
      </c>
      <c r="B18" s="8" t="s">
        <v>144</v>
      </c>
      <c r="C18" s="8"/>
      <c r="D18" t="s">
        <v>118</v>
      </c>
      <c r="F18">
        <v>276</v>
      </c>
    </row>
    <row r="19" spans="1:6" ht="12.75">
      <c r="A19" t="s">
        <v>145</v>
      </c>
      <c r="B19" s="8" t="s">
        <v>146</v>
      </c>
      <c r="C19" s="8"/>
      <c r="D19" t="s">
        <v>118</v>
      </c>
      <c r="F19">
        <v>304</v>
      </c>
    </row>
    <row r="20" spans="1:6" ht="12.75">
      <c r="A20" t="s">
        <v>147</v>
      </c>
      <c r="B20" s="8" t="s">
        <v>148</v>
      </c>
      <c r="C20" s="8"/>
      <c r="D20" t="s">
        <v>511</v>
      </c>
      <c r="F20">
        <v>618</v>
      </c>
    </row>
    <row r="21" spans="1:6" ht="12.75">
      <c r="A21" s="67" t="s">
        <v>510</v>
      </c>
      <c r="B21" s="155" t="s">
        <v>619</v>
      </c>
      <c r="C21" s="155"/>
      <c r="D21" s="67" t="s">
        <v>515</v>
      </c>
      <c r="F21">
        <v>210</v>
      </c>
    </row>
    <row r="22" spans="1:6" s="6" customFormat="1" ht="12.75">
      <c r="A22" s="154" t="s">
        <v>618</v>
      </c>
      <c r="B22" s="156" t="s">
        <v>517</v>
      </c>
      <c r="C22" s="156"/>
      <c r="D22" s="154" t="s">
        <v>516</v>
      </c>
      <c r="F22" s="6">
        <f>SUM(F3:F21)</f>
        <v>8725</v>
      </c>
    </row>
    <row r="23" spans="1:4" ht="12.75">
      <c r="A23" s="67"/>
      <c r="B23" s="67"/>
      <c r="C23" s="67"/>
      <c r="D23" s="67"/>
    </row>
    <row r="24" spans="1:4" ht="22.5" customHeight="1">
      <c r="A24" s="221" t="s">
        <v>2</v>
      </c>
      <c r="B24" s="222"/>
      <c r="C24" s="222"/>
      <c r="D24" s="222"/>
    </row>
    <row r="25" spans="1:4" ht="22.5" customHeight="1">
      <c r="A25" s="222" t="s">
        <v>149</v>
      </c>
      <c r="B25" s="222"/>
      <c r="C25" s="222"/>
      <c r="D25" s="222"/>
    </row>
  </sheetData>
  <mergeCells count="2">
    <mergeCell ref="A24:D24"/>
    <mergeCell ref="A25:D25"/>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24.8515625" style="0" customWidth="1"/>
    <col min="2" max="2" width="19.421875" style="0" customWidth="1"/>
    <col min="3" max="3" width="2.421875" style="0" customWidth="1"/>
    <col min="4" max="4" width="40.140625" style="0" bestFit="1" customWidth="1"/>
    <col min="5" max="6" width="32.421875" style="0" customWidth="1"/>
  </cols>
  <sheetData>
    <row r="1" ht="14.25">
      <c r="A1" t="s">
        <v>3</v>
      </c>
    </row>
    <row r="3" spans="1:4" ht="14.25">
      <c r="A3" t="s">
        <v>513</v>
      </c>
      <c r="B3" s="8" t="s">
        <v>150</v>
      </c>
      <c r="C3" s="8"/>
      <c r="D3" t="s">
        <v>118</v>
      </c>
    </row>
    <row r="4" spans="1:4" ht="12.75">
      <c r="A4" t="s">
        <v>151</v>
      </c>
      <c r="B4" s="8" t="s">
        <v>152</v>
      </c>
      <c r="C4" s="8"/>
      <c r="D4" t="s">
        <v>118</v>
      </c>
    </row>
    <row r="5" spans="1:4" ht="14.25">
      <c r="A5" t="s">
        <v>512</v>
      </c>
      <c r="B5" s="8" t="s">
        <v>153</v>
      </c>
      <c r="C5" s="8"/>
      <c r="D5" t="s">
        <v>118</v>
      </c>
    </row>
    <row r="6" spans="1:4" ht="12.75">
      <c r="A6" t="s">
        <v>154</v>
      </c>
      <c r="B6" s="8" t="s">
        <v>155</v>
      </c>
      <c r="C6" s="8"/>
      <c r="D6" t="s">
        <v>118</v>
      </c>
    </row>
    <row r="7" spans="1:4" ht="12.75">
      <c r="A7" t="s">
        <v>156</v>
      </c>
      <c r="B7" s="8" t="s">
        <v>157</v>
      </c>
      <c r="C7" s="8"/>
      <c r="D7" t="s">
        <v>158</v>
      </c>
    </row>
    <row r="8" spans="1:4" ht="12.75">
      <c r="A8" t="s">
        <v>159</v>
      </c>
      <c r="B8" s="8" t="s">
        <v>160</v>
      </c>
      <c r="C8" s="8"/>
      <c r="D8" t="s">
        <v>158</v>
      </c>
    </row>
    <row r="9" spans="1:4" ht="12.75">
      <c r="A9" s="6" t="s">
        <v>514</v>
      </c>
      <c r="B9" s="136" t="s">
        <v>161</v>
      </c>
      <c r="C9" s="136"/>
      <c r="D9" s="6" t="s">
        <v>162</v>
      </c>
    </row>
    <row r="11" spans="1:4" ht="25.5" customHeight="1">
      <c r="A11" s="215" t="s">
        <v>4</v>
      </c>
      <c r="B11" s="215"/>
      <c r="C11" s="215"/>
      <c r="D11" s="215"/>
    </row>
    <row r="12" spans="1:4" ht="12.75">
      <c r="A12" s="215" t="s">
        <v>5</v>
      </c>
      <c r="B12" s="215"/>
      <c r="C12" s="215"/>
      <c r="D12" s="215"/>
    </row>
    <row r="13" spans="1:4" ht="36" customHeight="1">
      <c r="A13" s="223" t="s">
        <v>6</v>
      </c>
      <c r="B13" s="223"/>
      <c r="C13" s="223"/>
      <c r="D13" s="223"/>
    </row>
  </sheetData>
  <mergeCells count="3">
    <mergeCell ref="A11:D11"/>
    <mergeCell ref="A12:D12"/>
    <mergeCell ref="A13:D1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G44"/>
  <sheetViews>
    <sheetView tabSelected="1" workbookViewId="0" topLeftCell="A1">
      <selection activeCell="A32" sqref="A32:IV32"/>
    </sheetView>
  </sheetViews>
  <sheetFormatPr defaultColWidth="9.140625" defaultRowHeight="12.75"/>
  <cols>
    <col min="1" max="1" width="30.8515625" style="0" customWidth="1"/>
    <col min="2" max="7" width="13.8515625" style="0" customWidth="1"/>
    <col min="8" max="8" width="14.8515625" style="0" bestFit="1" customWidth="1"/>
  </cols>
  <sheetData>
    <row r="1" ht="14.25">
      <c r="A1" t="s">
        <v>468</v>
      </c>
    </row>
    <row r="3" spans="1:7" ht="12.75">
      <c r="A3" s="6"/>
      <c r="B3" s="17">
        <v>1999</v>
      </c>
      <c r="C3" s="17">
        <v>2000</v>
      </c>
      <c r="D3" s="17">
        <v>2001</v>
      </c>
      <c r="E3" s="17">
        <v>2002</v>
      </c>
      <c r="F3" s="17">
        <v>2003</v>
      </c>
      <c r="G3" s="17">
        <v>2004</v>
      </c>
    </row>
    <row r="4" ht="12.75">
      <c r="A4" s="40" t="s">
        <v>7</v>
      </c>
    </row>
    <row r="5" spans="1:7" ht="14.25">
      <c r="A5" s="21" t="s">
        <v>8</v>
      </c>
      <c r="B5" s="54">
        <v>1982453</v>
      </c>
      <c r="C5" s="54">
        <v>1975376</v>
      </c>
      <c r="D5" s="54">
        <v>1736522</v>
      </c>
      <c r="E5" s="54">
        <v>1908228</v>
      </c>
      <c r="F5" s="54">
        <v>2129440</v>
      </c>
      <c r="G5" s="54">
        <v>2657939</v>
      </c>
    </row>
    <row r="6" spans="1:7" ht="12.75">
      <c r="A6" s="21" t="s">
        <v>362</v>
      </c>
      <c r="B6" s="54">
        <v>14214</v>
      </c>
      <c r="C6" s="54">
        <v>6175</v>
      </c>
      <c r="D6" s="54">
        <v>1933</v>
      </c>
      <c r="E6" s="54">
        <v>23447</v>
      </c>
      <c r="F6" s="54">
        <v>270734</v>
      </c>
      <c r="G6" s="54">
        <v>162637</v>
      </c>
    </row>
    <row r="7" spans="1:7" ht="12.75">
      <c r="A7" s="21" t="s">
        <v>363</v>
      </c>
      <c r="B7" s="54">
        <v>90720</v>
      </c>
      <c r="C7" s="54">
        <v>79907</v>
      </c>
      <c r="D7" s="54">
        <v>103274</v>
      </c>
      <c r="E7" s="54">
        <v>124741</v>
      </c>
      <c r="F7" s="54">
        <v>224519</v>
      </c>
      <c r="G7" s="54">
        <v>226191</v>
      </c>
    </row>
    <row r="8" spans="1:7" ht="12.75">
      <c r="A8" s="6" t="s">
        <v>84</v>
      </c>
      <c r="B8" s="55">
        <f aca="true" t="shared" si="0" ref="B8:G8">SUM(B5:B7)</f>
        <v>2087387</v>
      </c>
      <c r="C8" s="55">
        <f t="shared" si="0"/>
        <v>2061458</v>
      </c>
      <c r="D8" s="55">
        <f t="shared" si="0"/>
        <v>1841729</v>
      </c>
      <c r="E8" s="55">
        <f t="shared" si="0"/>
        <v>2056416</v>
      </c>
      <c r="F8" s="55">
        <f t="shared" si="0"/>
        <v>2624693</v>
      </c>
      <c r="G8" s="55">
        <f t="shared" si="0"/>
        <v>3046767</v>
      </c>
    </row>
    <row r="9" spans="2:7" ht="12.75">
      <c r="B9" s="54"/>
      <c r="C9" s="54"/>
      <c r="D9" s="54"/>
      <c r="E9" s="54"/>
      <c r="F9" s="54"/>
      <c r="G9" s="54"/>
    </row>
    <row r="10" spans="1:7" ht="12.75">
      <c r="A10" s="6" t="s">
        <v>11</v>
      </c>
      <c r="B10" s="54"/>
      <c r="C10" s="54"/>
      <c r="D10" s="54"/>
      <c r="E10" s="54"/>
      <c r="F10" s="54"/>
      <c r="G10" s="54"/>
    </row>
    <row r="11" spans="1:7" ht="12.75">
      <c r="A11" s="21" t="s">
        <v>364</v>
      </c>
      <c r="B11" s="54">
        <v>205983</v>
      </c>
      <c r="C11" s="54">
        <v>233249</v>
      </c>
      <c r="D11" s="54">
        <v>198545</v>
      </c>
      <c r="E11" s="54">
        <v>256927</v>
      </c>
      <c r="F11" s="54">
        <v>237912</v>
      </c>
      <c r="G11" s="54">
        <v>236532</v>
      </c>
    </row>
    <row r="12" spans="1:7" ht="12.75">
      <c r="A12" s="21" t="s">
        <v>365</v>
      </c>
      <c r="B12" s="54">
        <v>2615858</v>
      </c>
      <c r="C12" s="54">
        <v>1482803</v>
      </c>
      <c r="D12" s="54">
        <v>1168043</v>
      </c>
      <c r="E12" s="54">
        <v>860633</v>
      </c>
      <c r="F12" s="54">
        <v>1064208</v>
      </c>
      <c r="G12" s="54">
        <v>1239257</v>
      </c>
    </row>
    <row r="13" spans="1:7" ht="12.75">
      <c r="A13" s="21" t="s">
        <v>366</v>
      </c>
      <c r="B13" s="54">
        <v>0</v>
      </c>
      <c r="C13" s="54">
        <v>372000</v>
      </c>
      <c r="D13" s="54">
        <v>0</v>
      </c>
      <c r="E13" s="54">
        <v>0</v>
      </c>
      <c r="F13" s="54">
        <v>0</v>
      </c>
      <c r="G13" s="54">
        <v>0</v>
      </c>
    </row>
    <row r="14" spans="1:7" ht="12.75">
      <c r="A14" s="21" t="s">
        <v>367</v>
      </c>
      <c r="B14" s="54">
        <v>0</v>
      </c>
      <c r="C14" s="54">
        <v>0</v>
      </c>
      <c r="D14" s="54">
        <v>0</v>
      </c>
      <c r="E14" s="54">
        <v>0</v>
      </c>
      <c r="F14" s="54">
        <v>0</v>
      </c>
      <c r="G14" s="54">
        <v>0</v>
      </c>
    </row>
    <row r="15" spans="1:7" ht="12.75">
      <c r="A15" s="6" t="s">
        <v>84</v>
      </c>
      <c r="B15" s="55">
        <f aca="true" t="shared" si="1" ref="B15:G15">SUM(B11:B14)</f>
        <v>2821841</v>
      </c>
      <c r="C15" s="55">
        <f t="shared" si="1"/>
        <v>2088052</v>
      </c>
      <c r="D15" s="55">
        <f t="shared" si="1"/>
        <v>1366588</v>
      </c>
      <c r="E15" s="55">
        <f t="shared" si="1"/>
        <v>1117560</v>
      </c>
      <c r="F15" s="55">
        <f t="shared" si="1"/>
        <v>1302120</v>
      </c>
      <c r="G15" s="55">
        <f t="shared" si="1"/>
        <v>1475789</v>
      </c>
    </row>
    <row r="16" spans="2:7" ht="12.75">
      <c r="B16" s="54"/>
      <c r="C16" s="54"/>
      <c r="D16" s="54"/>
      <c r="E16" s="54"/>
      <c r="F16" s="54"/>
      <c r="G16" s="54"/>
    </row>
    <row r="17" spans="1:7" ht="12.75">
      <c r="A17" s="6" t="s">
        <v>12</v>
      </c>
      <c r="B17" s="54"/>
      <c r="C17" s="54"/>
      <c r="D17" s="54"/>
      <c r="E17" s="54"/>
      <c r="F17" s="54"/>
      <c r="G17" s="54"/>
    </row>
    <row r="18" spans="1:7" ht="12.75">
      <c r="A18" s="21" t="s">
        <v>368</v>
      </c>
      <c r="B18" s="54">
        <v>32407</v>
      </c>
      <c r="C18" s="54">
        <v>33928</v>
      </c>
      <c r="D18" s="54">
        <v>118545</v>
      </c>
      <c r="E18" s="54">
        <v>151993</v>
      </c>
      <c r="F18" s="54">
        <v>134512</v>
      </c>
      <c r="G18" s="54">
        <v>76267</v>
      </c>
    </row>
    <row r="19" spans="1:7" ht="12.75">
      <c r="A19" s="21" t="s">
        <v>369</v>
      </c>
      <c r="B19" s="54">
        <v>586550</v>
      </c>
      <c r="C19" s="54">
        <v>449343</v>
      </c>
      <c r="D19" s="54">
        <v>1515769</v>
      </c>
      <c r="E19" s="54">
        <v>1595708</v>
      </c>
      <c r="F19" s="54">
        <v>542311</v>
      </c>
      <c r="G19" s="54">
        <v>467360</v>
      </c>
    </row>
    <row r="20" spans="1:7" ht="12.75">
      <c r="A20" s="21" t="s">
        <v>370</v>
      </c>
      <c r="B20" s="54">
        <v>28941</v>
      </c>
      <c r="C20" s="54">
        <v>41395</v>
      </c>
      <c r="D20" s="54">
        <v>12894</v>
      </c>
      <c r="E20" s="54">
        <v>24725</v>
      </c>
      <c r="F20" s="54">
        <v>208309</v>
      </c>
      <c r="G20" s="54">
        <v>112047</v>
      </c>
    </row>
    <row r="21" spans="1:7" ht="12.75">
      <c r="A21" s="6" t="s">
        <v>84</v>
      </c>
      <c r="B21" s="55">
        <f aca="true" t="shared" si="2" ref="B21:G21">SUM(B18:B20)</f>
        <v>647898</v>
      </c>
      <c r="C21" s="55">
        <f t="shared" si="2"/>
        <v>524666</v>
      </c>
      <c r="D21" s="55">
        <f t="shared" si="2"/>
        <v>1647208</v>
      </c>
      <c r="E21" s="55">
        <f t="shared" si="2"/>
        <v>1772426</v>
      </c>
      <c r="F21" s="55">
        <f t="shared" si="2"/>
        <v>885132</v>
      </c>
      <c r="G21" s="55">
        <f t="shared" si="2"/>
        <v>655674</v>
      </c>
    </row>
    <row r="22" spans="2:7" ht="12.75">
      <c r="B22" s="54"/>
      <c r="C22" s="54"/>
      <c r="D22" s="54"/>
      <c r="E22" s="54"/>
      <c r="F22" s="54"/>
      <c r="G22" s="54"/>
    </row>
    <row r="23" spans="1:7" ht="12.75">
      <c r="A23" s="6" t="s">
        <v>371</v>
      </c>
      <c r="B23" s="54"/>
      <c r="C23" s="54"/>
      <c r="D23" s="54"/>
      <c r="E23" s="54"/>
      <c r="F23" s="54"/>
      <c r="G23" s="54"/>
    </row>
    <row r="24" spans="1:7" ht="12.75">
      <c r="A24" s="21" t="s">
        <v>372</v>
      </c>
      <c r="B24" s="54">
        <v>4288</v>
      </c>
      <c r="C24" s="54">
        <v>5400</v>
      </c>
      <c r="D24" s="54">
        <v>3000</v>
      </c>
      <c r="E24" s="54">
        <v>3000</v>
      </c>
      <c r="F24" s="54">
        <v>4700</v>
      </c>
      <c r="G24" s="54">
        <v>1300</v>
      </c>
    </row>
    <row r="25" spans="1:7" ht="12.75">
      <c r="A25" s="21" t="s">
        <v>373</v>
      </c>
      <c r="B25" s="54">
        <v>8000</v>
      </c>
      <c r="C25" s="54">
        <v>0</v>
      </c>
      <c r="D25" s="54">
        <v>0</v>
      </c>
      <c r="E25" s="54">
        <v>450</v>
      </c>
      <c r="F25" s="54">
        <v>0</v>
      </c>
      <c r="G25" s="54">
        <v>26110</v>
      </c>
    </row>
    <row r="26" spans="1:7" ht="12.75">
      <c r="A26" s="21" t="s">
        <v>374</v>
      </c>
      <c r="B26" s="54">
        <v>3000</v>
      </c>
      <c r="C26" s="54">
        <v>0</v>
      </c>
      <c r="D26" s="54">
        <v>0</v>
      </c>
      <c r="E26" s="54">
        <v>0</v>
      </c>
      <c r="F26" s="54">
        <v>0</v>
      </c>
      <c r="G26" s="54">
        <v>0</v>
      </c>
    </row>
    <row r="27" spans="1:7" ht="12.75">
      <c r="A27" s="21" t="s">
        <v>375</v>
      </c>
      <c r="B27" s="54">
        <v>70692</v>
      </c>
      <c r="C27" s="54">
        <v>50100</v>
      </c>
      <c r="D27" s="54">
        <v>53866</v>
      </c>
      <c r="E27" s="54">
        <v>45208</v>
      </c>
      <c r="F27" s="54">
        <v>44878</v>
      </c>
      <c r="G27" s="54">
        <v>35426</v>
      </c>
    </row>
    <row r="28" spans="1:7" ht="12.75">
      <c r="A28" s="21" t="s">
        <v>376</v>
      </c>
      <c r="B28" s="54">
        <v>2500</v>
      </c>
      <c r="C28" s="54">
        <v>1830</v>
      </c>
      <c r="D28" s="54">
        <v>3700</v>
      </c>
      <c r="E28" s="54">
        <v>2530</v>
      </c>
      <c r="F28" s="54">
        <v>1005</v>
      </c>
      <c r="G28" s="54">
        <v>3116</v>
      </c>
    </row>
    <row r="29" spans="1:7" ht="12.75">
      <c r="A29" s="21" t="s">
        <v>377</v>
      </c>
      <c r="B29" s="54">
        <v>19288</v>
      </c>
      <c r="C29" s="54">
        <v>18550</v>
      </c>
      <c r="D29" s="54">
        <v>13175</v>
      </c>
      <c r="E29" s="54">
        <v>11975</v>
      </c>
      <c r="F29" s="54">
        <v>15113</v>
      </c>
      <c r="G29" s="54">
        <v>27150</v>
      </c>
    </row>
    <row r="30" spans="1:7" ht="12.75">
      <c r="A30" s="6" t="s">
        <v>84</v>
      </c>
      <c r="B30" s="55">
        <f aca="true" t="shared" si="3" ref="B30:G30">SUM(B24:B29)</f>
        <v>107768</v>
      </c>
      <c r="C30" s="55">
        <f t="shared" si="3"/>
        <v>75880</v>
      </c>
      <c r="D30" s="55">
        <f t="shared" si="3"/>
        <v>73741</v>
      </c>
      <c r="E30" s="55">
        <f t="shared" si="3"/>
        <v>63163</v>
      </c>
      <c r="F30" s="55">
        <f t="shared" si="3"/>
        <v>65696</v>
      </c>
      <c r="G30" s="55">
        <f t="shared" si="3"/>
        <v>93102</v>
      </c>
    </row>
    <row r="31" spans="2:7" ht="12.75">
      <c r="B31" s="54"/>
      <c r="C31" s="54"/>
      <c r="D31" s="54"/>
      <c r="E31" s="54"/>
      <c r="F31" s="54"/>
      <c r="G31" s="54"/>
    </row>
    <row r="32" spans="1:7" ht="14.25">
      <c r="A32" s="6" t="s">
        <v>802</v>
      </c>
      <c r="B32" s="55">
        <v>3445904</v>
      </c>
      <c r="C32" s="55">
        <v>1857134</v>
      </c>
      <c r="D32" s="55">
        <v>486430</v>
      </c>
      <c r="E32" s="55">
        <v>396254</v>
      </c>
      <c r="F32" s="55">
        <v>3244683</v>
      </c>
      <c r="G32" s="55">
        <v>10317238</v>
      </c>
    </row>
    <row r="33" spans="2:7" ht="12.75">
      <c r="B33" s="54"/>
      <c r="C33" s="54"/>
      <c r="D33" s="54"/>
      <c r="E33" s="54"/>
      <c r="F33" s="54"/>
      <c r="G33" s="54"/>
    </row>
    <row r="34" spans="1:7" ht="12.75">
      <c r="A34" s="6" t="s">
        <v>378</v>
      </c>
      <c r="B34" s="55">
        <f aca="true" t="shared" si="4" ref="B34:G34">B8+B15+B21+B30+B32</f>
        <v>9110798</v>
      </c>
      <c r="C34" s="55">
        <f t="shared" si="4"/>
        <v>6607190</v>
      </c>
      <c r="D34" s="55">
        <f t="shared" si="4"/>
        <v>5415696</v>
      </c>
      <c r="E34" s="55">
        <f t="shared" si="4"/>
        <v>5405819</v>
      </c>
      <c r="F34" s="55">
        <f t="shared" si="4"/>
        <v>8122324</v>
      </c>
      <c r="G34" s="55">
        <f t="shared" si="4"/>
        <v>15588570</v>
      </c>
    </row>
    <row r="35" spans="2:7" ht="12.75">
      <c r="B35" s="54"/>
      <c r="C35" s="54"/>
      <c r="D35" s="54"/>
      <c r="E35" s="54"/>
      <c r="F35" s="54"/>
      <c r="G35" s="54"/>
    </row>
    <row r="36" spans="1:7" ht="12.75">
      <c r="A36" s="6" t="s">
        <v>379</v>
      </c>
      <c r="B36" s="55">
        <v>8818819</v>
      </c>
      <c r="C36" s="55">
        <v>9196500</v>
      </c>
      <c r="D36" s="55">
        <v>9763220</v>
      </c>
      <c r="E36" s="55">
        <v>9703208</v>
      </c>
      <c r="F36" s="55">
        <v>10510048</v>
      </c>
      <c r="G36" s="55">
        <v>10999663</v>
      </c>
    </row>
    <row r="37" spans="2:7" ht="12.75">
      <c r="B37" s="54"/>
      <c r="C37" s="54"/>
      <c r="D37" s="54"/>
      <c r="E37" s="54"/>
      <c r="F37" s="54"/>
      <c r="G37" s="54"/>
    </row>
    <row r="38" spans="1:7" ht="12.75">
      <c r="A38" s="6" t="s">
        <v>51</v>
      </c>
      <c r="B38" s="160">
        <f aca="true" t="shared" si="5" ref="B38:G38">SUM(B34:B37)</f>
        <v>17929617</v>
      </c>
      <c r="C38" s="160">
        <f t="shared" si="5"/>
        <v>15803690</v>
      </c>
      <c r="D38" s="160">
        <f t="shared" si="5"/>
        <v>15178916</v>
      </c>
      <c r="E38" s="160">
        <f t="shared" si="5"/>
        <v>15109027</v>
      </c>
      <c r="F38" s="160">
        <f t="shared" si="5"/>
        <v>18632372</v>
      </c>
      <c r="G38" s="160">
        <f t="shared" si="5"/>
        <v>26588233</v>
      </c>
    </row>
    <row r="40" ht="12.75">
      <c r="A40" s="158" t="s">
        <v>9</v>
      </c>
    </row>
    <row r="41" ht="12.75">
      <c r="A41" s="158" t="s">
        <v>10</v>
      </c>
    </row>
    <row r="42" ht="12.75">
      <c r="A42" s="158" t="s">
        <v>13</v>
      </c>
    </row>
    <row r="43" ht="12.75">
      <c r="A43" s="158" t="s">
        <v>14</v>
      </c>
    </row>
    <row r="44" ht="12.75">
      <c r="A44" s="159" t="s">
        <v>380</v>
      </c>
    </row>
  </sheetData>
  <printOptions horizontalCentered="1"/>
  <pageMargins left="0.25" right="0.25" top="1" bottom="1" header="0.5" footer="0.55"/>
  <pageSetup fitToHeight="1" fitToWidth="1" horizontalDpi="600" verticalDpi="600" orientation="portrait" scale="81" r:id="rId1"/>
  <headerFooter alignWithMargins="0">
    <oddHeader>&amp;CREVENUES PAID 1999 - 2004</oddHeader>
  </headerFooter>
</worksheet>
</file>

<file path=xl/worksheets/sheet26.xml><?xml version="1.0" encoding="utf-8"?>
<worksheet xmlns="http://schemas.openxmlformats.org/spreadsheetml/2006/main" xmlns:r="http://schemas.openxmlformats.org/officeDocument/2006/relationships">
  <dimension ref="A1:AA78"/>
  <sheetViews>
    <sheetView workbookViewId="0" topLeftCell="A1">
      <selection activeCell="A1" sqref="A1"/>
    </sheetView>
  </sheetViews>
  <sheetFormatPr defaultColWidth="9.140625" defaultRowHeight="12.75"/>
  <cols>
    <col min="1" max="1" width="2.28125" style="0" customWidth="1"/>
    <col min="3" max="3" width="20.8515625" style="0" bestFit="1" customWidth="1"/>
    <col min="4" max="4" width="0" style="0" hidden="1" customWidth="1"/>
    <col min="10" max="10" width="3.57421875" style="0" customWidth="1"/>
    <col min="11" max="11" width="0" style="0" hidden="1" customWidth="1"/>
    <col min="17" max="17" width="10.8515625" style="0" customWidth="1"/>
    <col min="26" max="26" width="15.140625" style="0" customWidth="1"/>
  </cols>
  <sheetData>
    <row r="1" ht="12.75">
      <c r="A1" s="6" t="s">
        <v>518</v>
      </c>
    </row>
    <row r="2" ht="12.75">
      <c r="A2" s="6" t="s">
        <v>606</v>
      </c>
    </row>
    <row r="3" ht="12.75">
      <c r="A3" s="6"/>
    </row>
    <row r="4" spans="2:25" s="6" customFormat="1" ht="25.5">
      <c r="B4" s="150" t="s">
        <v>519</v>
      </c>
      <c r="C4" s="150" t="s">
        <v>15</v>
      </c>
      <c r="D4" s="224" t="s">
        <v>520</v>
      </c>
      <c r="E4" s="224"/>
      <c r="F4" s="224"/>
      <c r="G4" s="224"/>
      <c r="H4" s="224"/>
      <c r="I4" s="224"/>
      <c r="J4" s="150"/>
      <c r="K4" s="224" t="s">
        <v>521</v>
      </c>
      <c r="L4" s="224"/>
      <c r="M4" s="224"/>
      <c r="N4" s="224"/>
      <c r="O4" s="224"/>
      <c r="P4" s="224"/>
      <c r="Q4" s="150"/>
      <c r="R4" s="224"/>
      <c r="S4" s="224"/>
      <c r="T4" s="224"/>
      <c r="U4" s="224"/>
      <c r="V4" s="224"/>
      <c r="W4" s="163"/>
      <c r="X4" s="163"/>
      <c r="Y4" s="163"/>
    </row>
    <row r="5" spans="4:16" ht="12.75">
      <c r="D5">
        <v>1999</v>
      </c>
      <c r="E5">
        <v>2000</v>
      </c>
      <c r="F5">
        <v>2001</v>
      </c>
      <c r="G5">
        <v>2002</v>
      </c>
      <c r="H5">
        <v>2003</v>
      </c>
      <c r="I5">
        <v>2004</v>
      </c>
      <c r="K5">
        <v>1999</v>
      </c>
      <c r="L5">
        <v>2000</v>
      </c>
      <c r="M5">
        <v>2001</v>
      </c>
      <c r="N5">
        <v>2002</v>
      </c>
      <c r="O5">
        <v>2003</v>
      </c>
      <c r="P5">
        <v>2004</v>
      </c>
    </row>
    <row r="6" ht="12.75">
      <c r="P6" t="s">
        <v>603</v>
      </c>
    </row>
    <row r="7" spans="2:16" ht="12.75">
      <c r="B7" s="161">
        <v>18</v>
      </c>
      <c r="C7" s="161" t="s">
        <v>522</v>
      </c>
      <c r="D7" s="161">
        <v>0</v>
      </c>
      <c r="E7" s="161">
        <v>0</v>
      </c>
      <c r="F7" s="161">
        <v>0</v>
      </c>
      <c r="G7" s="161">
        <v>0</v>
      </c>
      <c r="H7" s="161">
        <v>0</v>
      </c>
      <c r="I7" s="161">
        <v>0</v>
      </c>
      <c r="J7" s="161"/>
      <c r="K7" s="162">
        <v>4685</v>
      </c>
      <c r="L7" s="161">
        <v>72</v>
      </c>
      <c r="M7" s="161">
        <v>79</v>
      </c>
      <c r="N7" s="161">
        <v>0</v>
      </c>
      <c r="O7" s="161">
        <v>0</v>
      </c>
      <c r="P7" s="161">
        <v>0</v>
      </c>
    </row>
    <row r="8" spans="2:16" ht="12.75">
      <c r="B8" s="161">
        <v>23</v>
      </c>
      <c r="C8" s="161" t="s">
        <v>523</v>
      </c>
      <c r="D8" s="161">
        <v>0</v>
      </c>
      <c r="E8" s="161">
        <v>0</v>
      </c>
      <c r="F8" s="161">
        <v>0</v>
      </c>
      <c r="G8" s="161">
        <v>0</v>
      </c>
      <c r="H8" s="161">
        <v>0</v>
      </c>
      <c r="I8" s="161">
        <v>0</v>
      </c>
      <c r="J8" s="161"/>
      <c r="K8" s="161">
        <v>0</v>
      </c>
      <c r="L8" s="161">
        <v>0</v>
      </c>
      <c r="M8" s="161">
        <v>0</v>
      </c>
      <c r="N8" s="161">
        <v>1</v>
      </c>
      <c r="O8" s="161">
        <v>0</v>
      </c>
      <c r="P8" s="161">
        <v>0</v>
      </c>
    </row>
    <row r="9" spans="2:16" ht="12.75">
      <c r="B9" s="161">
        <v>26</v>
      </c>
      <c r="C9" s="161" t="s">
        <v>187</v>
      </c>
      <c r="D9" s="161">
        <v>0</v>
      </c>
      <c r="E9" s="161">
        <v>0</v>
      </c>
      <c r="F9" s="161">
        <v>0</v>
      </c>
      <c r="G9" s="161">
        <v>0</v>
      </c>
      <c r="H9" s="161">
        <v>0</v>
      </c>
      <c r="I9" s="161">
        <v>0</v>
      </c>
      <c r="J9" s="161"/>
      <c r="K9" s="162">
        <v>1411</v>
      </c>
      <c r="L9" s="161">
        <v>216</v>
      </c>
      <c r="M9" s="161">
        <v>112</v>
      </c>
      <c r="N9" s="161">
        <v>0</v>
      </c>
      <c r="O9" s="161">
        <v>0</v>
      </c>
      <c r="P9" s="161">
        <v>0</v>
      </c>
    </row>
    <row r="10" spans="2:16" ht="12.75">
      <c r="B10" s="161">
        <v>27</v>
      </c>
      <c r="C10" s="161" t="s">
        <v>524</v>
      </c>
      <c r="D10" s="161">
        <v>0</v>
      </c>
      <c r="E10" s="161">
        <v>0</v>
      </c>
      <c r="F10" s="161">
        <v>10</v>
      </c>
      <c r="G10" s="161">
        <v>0</v>
      </c>
      <c r="H10" s="161">
        <v>0</v>
      </c>
      <c r="I10" s="161">
        <v>0</v>
      </c>
      <c r="J10" s="161"/>
      <c r="K10" s="161">
        <v>64</v>
      </c>
      <c r="L10" s="161">
        <v>1</v>
      </c>
      <c r="M10" s="161">
        <v>0</v>
      </c>
      <c r="N10" s="161">
        <v>8</v>
      </c>
      <c r="O10" s="161">
        <v>0</v>
      </c>
      <c r="P10" s="161">
        <v>60</v>
      </c>
    </row>
    <row r="11" spans="2:16" ht="12.75">
      <c r="B11" s="161">
        <v>28</v>
      </c>
      <c r="C11" s="161" t="s">
        <v>525</v>
      </c>
      <c r="D11" s="161">
        <v>0</v>
      </c>
      <c r="E11" s="161">
        <v>0</v>
      </c>
      <c r="F11" s="161">
        <v>0</v>
      </c>
      <c r="G11" s="161">
        <v>0</v>
      </c>
      <c r="H11" s="161">
        <v>0</v>
      </c>
      <c r="I11" s="161">
        <v>0</v>
      </c>
      <c r="J11" s="161"/>
      <c r="K11" s="161">
        <v>0</v>
      </c>
      <c r="L11" s="161">
        <v>95</v>
      </c>
      <c r="M11" s="161">
        <v>0</v>
      </c>
      <c r="N11" s="161">
        <v>0</v>
      </c>
      <c r="O11" s="161">
        <v>0</v>
      </c>
      <c r="P11" s="161">
        <v>0</v>
      </c>
    </row>
    <row r="12" spans="2:16" ht="12.75">
      <c r="B12">
        <v>30</v>
      </c>
      <c r="C12" t="s">
        <v>526</v>
      </c>
      <c r="D12">
        <v>13</v>
      </c>
      <c r="E12">
        <v>15</v>
      </c>
      <c r="F12">
        <v>12</v>
      </c>
      <c r="G12">
        <v>12</v>
      </c>
      <c r="H12">
        <v>45</v>
      </c>
      <c r="I12">
        <v>16</v>
      </c>
      <c r="K12">
        <v>92</v>
      </c>
      <c r="L12">
        <v>33</v>
      </c>
      <c r="M12">
        <v>6</v>
      </c>
      <c r="N12">
        <v>14</v>
      </c>
      <c r="O12">
        <v>54</v>
      </c>
      <c r="P12">
        <v>13</v>
      </c>
    </row>
    <row r="13" spans="2:16" ht="12.75">
      <c r="B13">
        <v>31</v>
      </c>
      <c r="C13" t="s">
        <v>527</v>
      </c>
      <c r="D13">
        <v>13</v>
      </c>
      <c r="E13">
        <v>10</v>
      </c>
      <c r="F13">
        <v>7</v>
      </c>
      <c r="G13">
        <v>15</v>
      </c>
      <c r="H13">
        <v>26</v>
      </c>
      <c r="I13">
        <v>16</v>
      </c>
      <c r="K13">
        <v>3</v>
      </c>
      <c r="L13">
        <v>8</v>
      </c>
      <c r="M13">
        <v>14</v>
      </c>
      <c r="N13">
        <v>26</v>
      </c>
      <c r="O13">
        <v>90</v>
      </c>
      <c r="P13">
        <v>25</v>
      </c>
    </row>
    <row r="14" spans="2:16" ht="12.75">
      <c r="B14">
        <v>32</v>
      </c>
      <c r="C14" t="s">
        <v>528</v>
      </c>
      <c r="D14">
        <v>0</v>
      </c>
      <c r="E14">
        <v>0</v>
      </c>
      <c r="F14">
        <v>0</v>
      </c>
      <c r="G14">
        <v>0</v>
      </c>
      <c r="H14">
        <v>0</v>
      </c>
      <c r="I14">
        <v>0</v>
      </c>
      <c r="K14">
        <v>0</v>
      </c>
      <c r="L14">
        <v>0</v>
      </c>
      <c r="M14">
        <v>0</v>
      </c>
      <c r="N14">
        <v>0</v>
      </c>
      <c r="O14">
        <v>0</v>
      </c>
      <c r="P14">
        <v>0</v>
      </c>
    </row>
    <row r="15" spans="2:16" ht="12.75">
      <c r="B15">
        <v>36</v>
      </c>
      <c r="C15" t="s">
        <v>529</v>
      </c>
      <c r="D15">
        <v>0</v>
      </c>
      <c r="E15">
        <v>0</v>
      </c>
      <c r="F15">
        <v>0</v>
      </c>
      <c r="G15">
        <v>0</v>
      </c>
      <c r="H15">
        <v>0</v>
      </c>
      <c r="I15">
        <v>0</v>
      </c>
      <c r="K15">
        <v>2</v>
      </c>
      <c r="L15">
        <v>0</v>
      </c>
      <c r="M15">
        <v>2</v>
      </c>
      <c r="N15">
        <v>0</v>
      </c>
      <c r="O15">
        <v>0</v>
      </c>
      <c r="P15">
        <v>0</v>
      </c>
    </row>
    <row r="16" spans="2:16" ht="12.75">
      <c r="B16">
        <v>37</v>
      </c>
      <c r="C16" t="s">
        <v>530</v>
      </c>
      <c r="D16">
        <v>0</v>
      </c>
      <c r="E16">
        <v>0</v>
      </c>
      <c r="F16">
        <v>0</v>
      </c>
      <c r="G16">
        <v>0</v>
      </c>
      <c r="H16">
        <v>0</v>
      </c>
      <c r="I16">
        <v>0</v>
      </c>
      <c r="K16">
        <v>0</v>
      </c>
      <c r="L16">
        <v>0</v>
      </c>
      <c r="M16">
        <v>14</v>
      </c>
      <c r="N16">
        <v>0</v>
      </c>
      <c r="O16">
        <v>0</v>
      </c>
      <c r="P16">
        <v>0</v>
      </c>
    </row>
    <row r="17" spans="2:16" ht="12.75">
      <c r="B17" s="161">
        <v>38</v>
      </c>
      <c r="C17" s="161" t="s">
        <v>531</v>
      </c>
      <c r="D17" s="161">
        <v>0</v>
      </c>
      <c r="E17" s="161">
        <v>0</v>
      </c>
      <c r="F17" s="161">
        <v>0</v>
      </c>
      <c r="G17" s="161">
        <v>0</v>
      </c>
      <c r="H17" s="161">
        <v>0</v>
      </c>
      <c r="I17" s="161">
        <v>0</v>
      </c>
      <c r="J17" s="161"/>
      <c r="K17" s="161">
        <v>1</v>
      </c>
      <c r="L17" s="161">
        <v>0</v>
      </c>
      <c r="M17" s="161">
        <v>1</v>
      </c>
      <c r="N17" s="161">
        <v>0</v>
      </c>
      <c r="O17" s="161">
        <v>0</v>
      </c>
      <c r="P17" s="161">
        <v>3</v>
      </c>
    </row>
    <row r="18" spans="2:16" ht="12.75">
      <c r="B18" s="161">
        <v>39</v>
      </c>
      <c r="C18" s="161" t="s">
        <v>532</v>
      </c>
      <c r="D18" s="161">
        <v>12</v>
      </c>
      <c r="E18" s="161">
        <v>1</v>
      </c>
      <c r="F18" s="161">
        <v>15</v>
      </c>
      <c r="G18" s="161">
        <v>3</v>
      </c>
      <c r="H18" s="161">
        <v>15</v>
      </c>
      <c r="I18" s="161">
        <v>0</v>
      </c>
      <c r="J18" s="161"/>
      <c r="K18" s="161">
        <v>1</v>
      </c>
      <c r="L18" s="161">
        <v>0</v>
      </c>
      <c r="M18" s="161">
        <v>0</v>
      </c>
      <c r="N18" s="161">
        <v>0</v>
      </c>
      <c r="O18" s="161">
        <v>0</v>
      </c>
      <c r="P18" s="161">
        <v>0</v>
      </c>
    </row>
    <row r="19" spans="2:16" ht="12.75">
      <c r="B19" s="161">
        <v>43</v>
      </c>
      <c r="C19" s="161" t="s">
        <v>533</v>
      </c>
      <c r="D19" s="161">
        <v>0</v>
      </c>
      <c r="E19" s="161">
        <v>0</v>
      </c>
      <c r="F19" s="161">
        <v>0</v>
      </c>
      <c r="G19" s="161">
        <v>0</v>
      </c>
      <c r="H19" s="161">
        <v>0</v>
      </c>
      <c r="I19" s="161">
        <v>0</v>
      </c>
      <c r="J19" s="161"/>
      <c r="K19" s="161">
        <v>24</v>
      </c>
      <c r="L19" s="161">
        <v>0</v>
      </c>
      <c r="M19" s="161">
        <v>96</v>
      </c>
      <c r="N19" s="161">
        <v>60</v>
      </c>
      <c r="O19" s="161">
        <v>2</v>
      </c>
      <c r="P19" s="161">
        <v>20</v>
      </c>
    </row>
    <row r="20" spans="2:16" ht="12.75">
      <c r="B20" s="161">
        <v>44</v>
      </c>
      <c r="C20" s="161" t="s">
        <v>534</v>
      </c>
      <c r="D20" s="161">
        <v>0</v>
      </c>
      <c r="E20" s="161">
        <v>0</v>
      </c>
      <c r="F20" s="161">
        <v>0</v>
      </c>
      <c r="G20" s="161">
        <v>0</v>
      </c>
      <c r="H20" s="161">
        <v>0</v>
      </c>
      <c r="I20" s="161">
        <v>0</v>
      </c>
      <c r="J20" s="161"/>
      <c r="K20" s="161">
        <v>56</v>
      </c>
      <c r="L20" s="161">
        <v>64</v>
      </c>
      <c r="M20" s="161">
        <v>17</v>
      </c>
      <c r="N20" s="161">
        <v>52</v>
      </c>
      <c r="O20" s="161">
        <v>53</v>
      </c>
      <c r="P20" s="161">
        <v>226</v>
      </c>
    </row>
    <row r="21" spans="2:16" ht="12.75">
      <c r="B21" s="161">
        <v>45</v>
      </c>
      <c r="C21" s="161" t="s">
        <v>535</v>
      </c>
      <c r="D21" s="161">
        <v>0</v>
      </c>
      <c r="E21" s="161">
        <v>0</v>
      </c>
      <c r="F21" s="161">
        <v>27</v>
      </c>
      <c r="G21" s="161">
        <v>0</v>
      </c>
      <c r="H21" s="161">
        <v>0</v>
      </c>
      <c r="I21" s="161">
        <v>0</v>
      </c>
      <c r="J21" s="161"/>
      <c r="K21" s="161">
        <v>0</v>
      </c>
      <c r="L21" s="161">
        <v>26</v>
      </c>
      <c r="M21" s="161">
        <v>51</v>
      </c>
      <c r="N21" s="161">
        <v>48</v>
      </c>
      <c r="O21" s="161">
        <v>11</v>
      </c>
      <c r="P21" s="161">
        <v>290</v>
      </c>
    </row>
    <row r="22" spans="2:16" ht="12.75">
      <c r="B22">
        <v>47</v>
      </c>
      <c r="C22" t="s">
        <v>536</v>
      </c>
      <c r="D22">
        <v>0</v>
      </c>
      <c r="E22">
        <v>0</v>
      </c>
      <c r="F22">
        <v>0</v>
      </c>
      <c r="G22">
        <v>0</v>
      </c>
      <c r="H22">
        <v>0</v>
      </c>
      <c r="I22">
        <v>0</v>
      </c>
      <c r="K22">
        <v>0</v>
      </c>
      <c r="L22">
        <v>1</v>
      </c>
      <c r="M22">
        <v>11</v>
      </c>
      <c r="N22">
        <v>0</v>
      </c>
      <c r="O22">
        <v>0</v>
      </c>
      <c r="P22">
        <v>0</v>
      </c>
    </row>
    <row r="23" spans="2:16" ht="12.75">
      <c r="B23">
        <v>48</v>
      </c>
      <c r="C23" t="s">
        <v>537</v>
      </c>
      <c r="D23">
        <v>0</v>
      </c>
      <c r="E23">
        <v>0</v>
      </c>
      <c r="F23">
        <v>0</v>
      </c>
      <c r="G23">
        <v>0</v>
      </c>
      <c r="H23">
        <v>1</v>
      </c>
      <c r="I23">
        <v>0</v>
      </c>
      <c r="K23">
        <v>11</v>
      </c>
      <c r="L23">
        <v>134</v>
      </c>
      <c r="M23">
        <v>27</v>
      </c>
      <c r="N23">
        <v>43</v>
      </c>
      <c r="O23">
        <v>32</v>
      </c>
      <c r="P23">
        <v>64</v>
      </c>
    </row>
    <row r="24" spans="2:16" ht="12.75">
      <c r="B24">
        <v>49</v>
      </c>
      <c r="C24" t="s">
        <v>538</v>
      </c>
      <c r="D24">
        <v>0</v>
      </c>
      <c r="E24">
        <v>0</v>
      </c>
      <c r="F24">
        <v>0</v>
      </c>
      <c r="G24">
        <v>0</v>
      </c>
      <c r="H24">
        <v>0</v>
      </c>
      <c r="I24">
        <v>0</v>
      </c>
      <c r="K24">
        <v>38</v>
      </c>
      <c r="L24">
        <v>186</v>
      </c>
      <c r="M24">
        <v>54</v>
      </c>
      <c r="N24">
        <v>151</v>
      </c>
      <c r="O24">
        <v>111</v>
      </c>
      <c r="P24">
        <v>168</v>
      </c>
    </row>
    <row r="25" spans="2:16" ht="12.75">
      <c r="B25">
        <v>50</v>
      </c>
      <c r="C25" t="s">
        <v>226</v>
      </c>
      <c r="D25">
        <v>0</v>
      </c>
      <c r="E25">
        <v>0</v>
      </c>
      <c r="F25">
        <v>0</v>
      </c>
      <c r="G25">
        <v>0</v>
      </c>
      <c r="H25">
        <v>0</v>
      </c>
      <c r="I25">
        <v>0</v>
      </c>
      <c r="K25">
        <v>391</v>
      </c>
      <c r="L25">
        <v>551</v>
      </c>
      <c r="M25">
        <v>111</v>
      </c>
      <c r="N25">
        <v>136</v>
      </c>
      <c r="O25" s="67">
        <v>180</v>
      </c>
      <c r="P25">
        <v>185</v>
      </c>
    </row>
    <row r="26" spans="2:16" ht="12.75">
      <c r="B26">
        <v>52</v>
      </c>
      <c r="C26" t="s">
        <v>197</v>
      </c>
      <c r="D26">
        <v>0</v>
      </c>
      <c r="E26">
        <v>0</v>
      </c>
      <c r="F26">
        <v>0</v>
      </c>
      <c r="G26">
        <v>0</v>
      </c>
      <c r="H26">
        <v>0</v>
      </c>
      <c r="I26">
        <v>0</v>
      </c>
      <c r="K26">
        <v>1</v>
      </c>
      <c r="L26">
        <v>9</v>
      </c>
      <c r="M26">
        <v>38</v>
      </c>
      <c r="N26">
        <v>13</v>
      </c>
      <c r="O26">
        <v>13</v>
      </c>
      <c r="P26">
        <v>9</v>
      </c>
    </row>
    <row r="27" spans="2:16" ht="12.75">
      <c r="B27" s="161">
        <v>53</v>
      </c>
      <c r="C27" s="161" t="s">
        <v>539</v>
      </c>
      <c r="D27" s="161">
        <v>0</v>
      </c>
      <c r="E27" s="161">
        <v>0</v>
      </c>
      <c r="F27" s="161">
        <v>0</v>
      </c>
      <c r="G27" s="161">
        <v>0</v>
      </c>
      <c r="H27" s="161">
        <v>0</v>
      </c>
      <c r="I27" s="161">
        <v>0</v>
      </c>
      <c r="J27" s="161"/>
      <c r="K27" s="161">
        <v>11</v>
      </c>
      <c r="L27" s="161">
        <v>39</v>
      </c>
      <c r="M27" s="161">
        <v>25</v>
      </c>
      <c r="N27" s="161">
        <v>11</v>
      </c>
      <c r="O27" s="161">
        <v>6</v>
      </c>
      <c r="P27" s="161">
        <v>45</v>
      </c>
    </row>
    <row r="28" spans="2:16" ht="12.75">
      <c r="B28" s="161">
        <v>55</v>
      </c>
      <c r="C28" s="161" t="s">
        <v>540</v>
      </c>
      <c r="D28" s="161">
        <v>0</v>
      </c>
      <c r="E28" s="161">
        <v>0</v>
      </c>
      <c r="F28" s="161">
        <v>0</v>
      </c>
      <c r="G28" s="161">
        <v>0</v>
      </c>
      <c r="H28" s="161">
        <v>0</v>
      </c>
      <c r="I28" s="161">
        <v>0</v>
      </c>
      <c r="J28" s="161"/>
      <c r="K28" s="161">
        <v>80</v>
      </c>
      <c r="L28" s="161">
        <v>28</v>
      </c>
      <c r="M28" s="161">
        <v>32</v>
      </c>
      <c r="N28" s="161">
        <v>0</v>
      </c>
      <c r="O28" s="161">
        <v>40</v>
      </c>
      <c r="P28" s="161">
        <v>0</v>
      </c>
    </row>
    <row r="29" spans="2:16" ht="12.75">
      <c r="B29" s="161">
        <v>56</v>
      </c>
      <c r="C29" s="161" t="s">
        <v>200</v>
      </c>
      <c r="D29" s="161">
        <v>0</v>
      </c>
      <c r="E29" s="161">
        <v>0</v>
      </c>
      <c r="F29" s="161">
        <v>0</v>
      </c>
      <c r="G29" s="161">
        <v>0</v>
      </c>
      <c r="H29" s="161">
        <v>0</v>
      </c>
      <c r="I29" s="161">
        <v>0</v>
      </c>
      <c r="J29" s="161"/>
      <c r="K29" s="161">
        <v>90</v>
      </c>
      <c r="L29" s="161">
        <v>4</v>
      </c>
      <c r="M29" s="161">
        <v>0</v>
      </c>
      <c r="N29" s="161">
        <v>0</v>
      </c>
      <c r="O29" s="161">
        <v>1</v>
      </c>
      <c r="P29" s="161">
        <v>9</v>
      </c>
    </row>
    <row r="30" spans="2:16" ht="12.75">
      <c r="B30" s="161">
        <v>57</v>
      </c>
      <c r="C30" s="161" t="s">
        <v>541</v>
      </c>
      <c r="D30" s="161">
        <v>0</v>
      </c>
      <c r="E30" s="161">
        <v>0</v>
      </c>
      <c r="F30" s="161">
        <v>0</v>
      </c>
      <c r="G30" s="161">
        <v>0</v>
      </c>
      <c r="H30" s="161">
        <v>0</v>
      </c>
      <c r="I30" s="161">
        <v>0</v>
      </c>
      <c r="J30" s="161"/>
      <c r="K30" s="161">
        <v>8</v>
      </c>
      <c r="L30" s="161">
        <v>0</v>
      </c>
      <c r="M30" s="161">
        <v>0</v>
      </c>
      <c r="N30" s="161">
        <v>0</v>
      </c>
      <c r="O30" s="161">
        <v>0</v>
      </c>
      <c r="P30" s="161">
        <v>0</v>
      </c>
    </row>
    <row r="31" spans="2:16" ht="12.75">
      <c r="B31" s="161">
        <v>58</v>
      </c>
      <c r="C31" s="161" t="s">
        <v>224</v>
      </c>
      <c r="D31" s="161">
        <v>0</v>
      </c>
      <c r="E31" s="161">
        <v>0</v>
      </c>
      <c r="F31" s="161">
        <v>0</v>
      </c>
      <c r="G31" s="161">
        <v>0</v>
      </c>
      <c r="H31" s="161">
        <v>0</v>
      </c>
      <c r="I31" s="161">
        <v>0</v>
      </c>
      <c r="J31" s="161"/>
      <c r="K31" s="161">
        <v>22</v>
      </c>
      <c r="L31" s="161">
        <v>28</v>
      </c>
      <c r="M31" s="161">
        <v>55</v>
      </c>
      <c r="N31" s="161">
        <v>49</v>
      </c>
      <c r="O31" s="161">
        <v>114</v>
      </c>
      <c r="P31" s="161">
        <v>127</v>
      </c>
    </row>
    <row r="32" spans="2:16" ht="12.75">
      <c r="B32">
        <v>59</v>
      </c>
      <c r="C32" t="s">
        <v>542</v>
      </c>
      <c r="D32">
        <v>0</v>
      </c>
      <c r="E32">
        <v>0</v>
      </c>
      <c r="F32">
        <v>0</v>
      </c>
      <c r="G32">
        <v>0</v>
      </c>
      <c r="H32">
        <v>0</v>
      </c>
      <c r="I32">
        <v>0</v>
      </c>
      <c r="K32" s="29">
        <v>2775</v>
      </c>
      <c r="L32" s="29">
        <v>1547</v>
      </c>
      <c r="M32">
        <v>112</v>
      </c>
      <c r="N32">
        <v>110</v>
      </c>
      <c r="O32">
        <v>478</v>
      </c>
      <c r="P32">
        <v>694</v>
      </c>
    </row>
    <row r="33" spans="2:16" ht="12.75">
      <c r="B33">
        <v>60</v>
      </c>
      <c r="C33" t="s">
        <v>543</v>
      </c>
      <c r="D33">
        <v>0</v>
      </c>
      <c r="E33">
        <v>0</v>
      </c>
      <c r="F33">
        <v>0</v>
      </c>
      <c r="G33">
        <v>0</v>
      </c>
      <c r="H33">
        <v>0</v>
      </c>
      <c r="I33">
        <v>0</v>
      </c>
      <c r="K33">
        <v>465</v>
      </c>
      <c r="L33">
        <v>761</v>
      </c>
      <c r="M33" s="67">
        <v>90</v>
      </c>
      <c r="N33" s="67">
        <v>58</v>
      </c>
      <c r="O33" s="67">
        <v>78</v>
      </c>
      <c r="P33">
        <v>294</v>
      </c>
    </row>
    <row r="34" spans="2:16" ht="12.75">
      <c r="B34">
        <v>64</v>
      </c>
      <c r="C34" t="s">
        <v>544</v>
      </c>
      <c r="D34">
        <v>0</v>
      </c>
      <c r="E34">
        <v>0</v>
      </c>
      <c r="F34">
        <v>0</v>
      </c>
      <c r="G34">
        <v>0</v>
      </c>
      <c r="H34">
        <v>0</v>
      </c>
      <c r="I34">
        <v>0</v>
      </c>
      <c r="K34">
        <v>59</v>
      </c>
      <c r="L34">
        <v>12</v>
      </c>
      <c r="M34" s="67">
        <v>3</v>
      </c>
      <c r="N34" s="67">
        <v>40</v>
      </c>
      <c r="O34" s="67">
        <v>14</v>
      </c>
      <c r="P34">
        <v>43</v>
      </c>
    </row>
    <row r="35" spans="2:16" ht="12.75">
      <c r="B35">
        <v>65</v>
      </c>
      <c r="C35" t="s">
        <v>545</v>
      </c>
      <c r="D35">
        <v>0</v>
      </c>
      <c r="E35">
        <v>0</v>
      </c>
      <c r="F35">
        <v>0</v>
      </c>
      <c r="G35">
        <v>0</v>
      </c>
      <c r="H35">
        <v>0</v>
      </c>
      <c r="I35">
        <v>0</v>
      </c>
      <c r="K35">
        <v>37</v>
      </c>
      <c r="L35">
        <v>0</v>
      </c>
      <c r="M35" s="67">
        <v>1</v>
      </c>
      <c r="N35" s="67">
        <v>12</v>
      </c>
      <c r="O35" s="67">
        <v>6</v>
      </c>
      <c r="P35">
        <v>0</v>
      </c>
    </row>
    <row r="36" spans="2:16" ht="12.75">
      <c r="B36">
        <v>67</v>
      </c>
      <c r="C36" t="s">
        <v>546</v>
      </c>
      <c r="D36">
        <v>0</v>
      </c>
      <c r="E36">
        <v>0</v>
      </c>
      <c r="F36">
        <v>0</v>
      </c>
      <c r="G36">
        <v>0</v>
      </c>
      <c r="H36">
        <v>0</v>
      </c>
      <c r="I36">
        <v>0</v>
      </c>
      <c r="K36">
        <v>78</v>
      </c>
      <c r="L36">
        <v>12</v>
      </c>
      <c r="M36">
        <v>73</v>
      </c>
      <c r="N36">
        <v>139</v>
      </c>
      <c r="O36">
        <v>15</v>
      </c>
      <c r="P36">
        <v>237</v>
      </c>
    </row>
    <row r="37" spans="2:16" ht="12.75">
      <c r="B37" s="161">
        <v>68</v>
      </c>
      <c r="C37" s="161" t="s">
        <v>547</v>
      </c>
      <c r="D37" s="161">
        <v>0</v>
      </c>
      <c r="E37" s="161">
        <v>8</v>
      </c>
      <c r="F37" s="161">
        <v>47</v>
      </c>
      <c r="G37" s="161">
        <v>36</v>
      </c>
      <c r="H37" s="161">
        <v>21</v>
      </c>
      <c r="I37" s="161">
        <v>24</v>
      </c>
      <c r="J37" s="161"/>
      <c r="K37" s="161">
        <v>488</v>
      </c>
      <c r="L37" s="161">
        <v>517</v>
      </c>
      <c r="M37" s="161">
        <v>268</v>
      </c>
      <c r="N37" s="161">
        <v>175</v>
      </c>
      <c r="O37" s="161">
        <v>471</v>
      </c>
      <c r="P37" s="161">
        <v>208</v>
      </c>
    </row>
    <row r="38" spans="2:16" ht="12.75">
      <c r="B38" s="161">
        <v>69</v>
      </c>
      <c r="C38" s="161" t="s">
        <v>548</v>
      </c>
      <c r="D38" s="161">
        <v>0</v>
      </c>
      <c r="E38" s="161">
        <v>0</v>
      </c>
      <c r="F38" s="161">
        <v>0</v>
      </c>
      <c r="G38" s="161">
        <v>0</v>
      </c>
      <c r="H38" s="161">
        <v>0</v>
      </c>
      <c r="I38" s="161">
        <v>0</v>
      </c>
      <c r="J38" s="161"/>
      <c r="K38" s="161">
        <v>313</v>
      </c>
      <c r="L38" s="161">
        <v>140</v>
      </c>
      <c r="M38" s="161">
        <v>46</v>
      </c>
      <c r="N38" s="161">
        <v>0</v>
      </c>
      <c r="O38" s="161">
        <v>20</v>
      </c>
      <c r="P38" s="161">
        <v>33</v>
      </c>
    </row>
    <row r="39" spans="2:16" ht="12.75">
      <c r="B39" s="161">
        <v>73</v>
      </c>
      <c r="C39" s="161" t="s">
        <v>207</v>
      </c>
      <c r="D39" s="161">
        <v>0</v>
      </c>
      <c r="E39" s="161">
        <v>0</v>
      </c>
      <c r="F39" s="161">
        <v>0</v>
      </c>
      <c r="G39" s="161">
        <v>0</v>
      </c>
      <c r="H39" s="161">
        <v>0</v>
      </c>
      <c r="I39" s="161">
        <v>0</v>
      </c>
      <c r="J39" s="161"/>
      <c r="K39" s="161">
        <v>0</v>
      </c>
      <c r="L39" s="161">
        <v>0</v>
      </c>
      <c r="M39" s="161">
        <v>8</v>
      </c>
      <c r="N39" s="161">
        <v>28</v>
      </c>
      <c r="O39" s="161">
        <v>13</v>
      </c>
      <c r="P39" s="161">
        <v>213</v>
      </c>
    </row>
    <row r="40" spans="2:16" ht="12.75">
      <c r="B40" s="161">
        <v>74</v>
      </c>
      <c r="C40" s="161" t="s">
        <v>217</v>
      </c>
      <c r="D40" s="161">
        <v>0</v>
      </c>
      <c r="E40" s="161">
        <v>0</v>
      </c>
      <c r="F40" s="161">
        <v>0</v>
      </c>
      <c r="G40" s="161">
        <v>0</v>
      </c>
      <c r="H40" s="161">
        <v>0</v>
      </c>
      <c r="I40" s="161">
        <v>0</v>
      </c>
      <c r="J40" s="161"/>
      <c r="K40" s="161">
        <v>16</v>
      </c>
      <c r="L40" s="161">
        <v>0</v>
      </c>
      <c r="M40" s="161">
        <v>23</v>
      </c>
      <c r="N40" s="161">
        <v>117</v>
      </c>
      <c r="O40" s="161">
        <v>0</v>
      </c>
      <c r="P40" s="161">
        <v>142</v>
      </c>
    </row>
    <row r="41" spans="2:16" ht="12.75">
      <c r="B41" s="161">
        <v>75</v>
      </c>
      <c r="C41" s="161" t="s">
        <v>309</v>
      </c>
      <c r="D41" s="161">
        <v>0</v>
      </c>
      <c r="E41" s="161">
        <v>0</v>
      </c>
      <c r="F41" s="161">
        <v>0</v>
      </c>
      <c r="G41" s="161">
        <v>0</v>
      </c>
      <c r="H41" s="161">
        <v>0</v>
      </c>
      <c r="I41" s="161">
        <v>0</v>
      </c>
      <c r="J41" s="161"/>
      <c r="K41" s="161">
        <v>83</v>
      </c>
      <c r="L41" s="161">
        <v>123</v>
      </c>
      <c r="M41" s="161">
        <v>65</v>
      </c>
      <c r="N41" s="161">
        <v>81</v>
      </c>
      <c r="O41" s="161">
        <v>171</v>
      </c>
      <c r="P41" s="161">
        <v>333</v>
      </c>
    </row>
    <row r="42" spans="2:16" ht="12.75">
      <c r="B42">
        <v>76</v>
      </c>
      <c r="C42" t="s">
        <v>549</v>
      </c>
      <c r="D42">
        <v>0</v>
      </c>
      <c r="E42">
        <v>0</v>
      </c>
      <c r="F42">
        <v>0</v>
      </c>
      <c r="G42">
        <v>0</v>
      </c>
      <c r="H42">
        <v>0</v>
      </c>
      <c r="I42">
        <v>0</v>
      </c>
      <c r="K42">
        <v>18</v>
      </c>
      <c r="L42">
        <v>59</v>
      </c>
      <c r="M42">
        <v>17</v>
      </c>
      <c r="N42">
        <v>37</v>
      </c>
      <c r="O42">
        <v>0</v>
      </c>
      <c r="P42">
        <v>78</v>
      </c>
    </row>
    <row r="43" spans="2:16" ht="12.75">
      <c r="B43">
        <v>77</v>
      </c>
      <c r="C43" t="s">
        <v>550</v>
      </c>
      <c r="D43">
        <v>0</v>
      </c>
      <c r="E43">
        <v>0</v>
      </c>
      <c r="F43">
        <v>0</v>
      </c>
      <c r="G43">
        <v>2</v>
      </c>
      <c r="H43">
        <v>8</v>
      </c>
      <c r="I43">
        <v>0</v>
      </c>
      <c r="K43">
        <v>231</v>
      </c>
      <c r="L43">
        <v>0</v>
      </c>
      <c r="M43">
        <v>0</v>
      </c>
      <c r="N43">
        <v>0</v>
      </c>
      <c r="O43">
        <v>0</v>
      </c>
      <c r="P43">
        <v>0</v>
      </c>
    </row>
    <row r="44" spans="2:16" ht="12.75">
      <c r="B44">
        <v>78</v>
      </c>
      <c r="C44" t="s">
        <v>551</v>
      </c>
      <c r="D44">
        <v>0</v>
      </c>
      <c r="E44">
        <v>0</v>
      </c>
      <c r="F44">
        <v>0</v>
      </c>
      <c r="G44">
        <v>0</v>
      </c>
      <c r="H44">
        <v>0</v>
      </c>
      <c r="I44">
        <v>0</v>
      </c>
      <c r="K44">
        <v>2</v>
      </c>
      <c r="L44">
        <v>0</v>
      </c>
      <c r="M44">
        <v>0</v>
      </c>
      <c r="N44">
        <v>0</v>
      </c>
      <c r="O44">
        <v>0</v>
      </c>
      <c r="P44">
        <v>1</v>
      </c>
    </row>
    <row r="45" spans="2:16" ht="12.75">
      <c r="B45">
        <v>81</v>
      </c>
      <c r="C45" t="s">
        <v>552</v>
      </c>
      <c r="D45">
        <v>0</v>
      </c>
      <c r="E45">
        <v>0</v>
      </c>
      <c r="F45">
        <v>0</v>
      </c>
      <c r="G45">
        <v>0</v>
      </c>
      <c r="H45">
        <v>0</v>
      </c>
      <c r="I45">
        <v>0</v>
      </c>
      <c r="K45">
        <v>0</v>
      </c>
      <c r="L45">
        <v>4</v>
      </c>
      <c r="M45">
        <v>0</v>
      </c>
      <c r="N45">
        <v>5</v>
      </c>
      <c r="O45">
        <v>0</v>
      </c>
      <c r="P45">
        <v>0</v>
      </c>
    </row>
    <row r="46" spans="2:16" ht="12.75">
      <c r="B46">
        <v>82</v>
      </c>
      <c r="C46" t="s">
        <v>159</v>
      </c>
      <c r="D46">
        <v>0</v>
      </c>
      <c r="E46">
        <v>0</v>
      </c>
      <c r="F46">
        <v>0</v>
      </c>
      <c r="G46">
        <v>0</v>
      </c>
      <c r="H46">
        <v>0</v>
      </c>
      <c r="I46">
        <v>0</v>
      </c>
      <c r="K46">
        <v>62</v>
      </c>
      <c r="L46">
        <v>0</v>
      </c>
      <c r="M46">
        <v>0</v>
      </c>
      <c r="N46">
        <v>6</v>
      </c>
      <c r="O46">
        <v>28</v>
      </c>
      <c r="P46">
        <v>6</v>
      </c>
    </row>
    <row r="47" spans="2:16" ht="12.75">
      <c r="B47" s="161">
        <v>83</v>
      </c>
      <c r="C47" s="161" t="s">
        <v>553</v>
      </c>
      <c r="D47" s="161">
        <v>0</v>
      </c>
      <c r="E47" s="161">
        <v>0</v>
      </c>
      <c r="F47" s="161">
        <v>0</v>
      </c>
      <c r="G47" s="161">
        <v>0</v>
      </c>
      <c r="H47" s="161">
        <v>0</v>
      </c>
      <c r="I47" s="161">
        <v>0</v>
      </c>
      <c r="J47" s="161"/>
      <c r="K47" s="161">
        <v>12</v>
      </c>
      <c r="L47" s="161">
        <v>0</v>
      </c>
      <c r="M47" s="161">
        <v>4</v>
      </c>
      <c r="N47" s="161">
        <v>0</v>
      </c>
      <c r="O47" s="161">
        <v>5</v>
      </c>
      <c r="P47" s="161">
        <v>272</v>
      </c>
    </row>
    <row r="48" spans="2:16" ht="12.75">
      <c r="B48" s="161">
        <v>84</v>
      </c>
      <c r="C48" s="161" t="s">
        <v>554</v>
      </c>
      <c r="D48" s="161">
        <v>0</v>
      </c>
      <c r="E48" s="161">
        <v>0</v>
      </c>
      <c r="F48" s="161">
        <v>0</v>
      </c>
      <c r="G48" s="161">
        <v>0</v>
      </c>
      <c r="H48" s="161">
        <v>0</v>
      </c>
      <c r="I48" s="161">
        <v>0</v>
      </c>
      <c r="J48" s="161"/>
      <c r="K48" s="161">
        <v>86</v>
      </c>
      <c r="L48" s="161">
        <v>3</v>
      </c>
      <c r="M48" s="161">
        <v>2</v>
      </c>
      <c r="N48" s="161">
        <v>0</v>
      </c>
      <c r="O48" s="161">
        <v>57</v>
      </c>
      <c r="P48" s="161">
        <v>656</v>
      </c>
    </row>
    <row r="49" spans="2:16" ht="12.75">
      <c r="B49" s="161">
        <v>85</v>
      </c>
      <c r="C49" s="161" t="s">
        <v>302</v>
      </c>
      <c r="D49" s="161">
        <v>0</v>
      </c>
      <c r="E49" s="161">
        <v>0</v>
      </c>
      <c r="F49" s="161">
        <v>0</v>
      </c>
      <c r="G49" s="161">
        <v>0</v>
      </c>
      <c r="H49" s="161">
        <v>0</v>
      </c>
      <c r="I49" s="161">
        <v>0</v>
      </c>
      <c r="J49" s="161"/>
      <c r="K49" s="161">
        <v>107</v>
      </c>
      <c r="L49" s="161">
        <v>43</v>
      </c>
      <c r="M49" s="161">
        <v>35</v>
      </c>
      <c r="N49" s="161">
        <v>48</v>
      </c>
      <c r="O49" s="161">
        <v>104</v>
      </c>
      <c r="P49" s="161">
        <v>86</v>
      </c>
    </row>
    <row r="50" spans="2:16" ht="12.75">
      <c r="B50" s="161">
        <v>86</v>
      </c>
      <c r="C50" s="161" t="s">
        <v>555</v>
      </c>
      <c r="D50" s="161">
        <v>0</v>
      </c>
      <c r="E50" s="161">
        <v>0</v>
      </c>
      <c r="F50" s="161">
        <v>0</v>
      </c>
      <c r="G50" s="161">
        <v>0</v>
      </c>
      <c r="H50" s="161">
        <v>0</v>
      </c>
      <c r="I50" s="161">
        <v>0</v>
      </c>
      <c r="J50" s="161"/>
      <c r="K50" s="161">
        <v>1</v>
      </c>
      <c r="L50" s="161">
        <v>153</v>
      </c>
      <c r="M50" s="161">
        <v>0</v>
      </c>
      <c r="N50" s="161">
        <v>9</v>
      </c>
      <c r="O50" s="161">
        <v>1</v>
      </c>
      <c r="P50" s="161">
        <v>4</v>
      </c>
    </row>
    <row r="51" spans="2:27" ht="12.75">
      <c r="B51" s="161">
        <v>91</v>
      </c>
      <c r="C51" s="161" t="s">
        <v>598</v>
      </c>
      <c r="D51" s="161">
        <v>0</v>
      </c>
      <c r="E51" s="161">
        <v>0</v>
      </c>
      <c r="F51" s="161">
        <v>0</v>
      </c>
      <c r="G51" s="161">
        <v>0</v>
      </c>
      <c r="H51" s="161">
        <v>0</v>
      </c>
      <c r="I51" s="161">
        <v>0</v>
      </c>
      <c r="J51" s="161"/>
      <c r="K51" s="161">
        <v>0</v>
      </c>
      <c r="L51" s="161">
        <v>0</v>
      </c>
      <c r="M51" s="161">
        <v>0</v>
      </c>
      <c r="N51" s="161">
        <v>0</v>
      </c>
      <c r="O51" s="161">
        <v>0</v>
      </c>
      <c r="P51" s="161">
        <v>8</v>
      </c>
      <c r="AA51" s="67"/>
    </row>
    <row r="52" spans="2:16" ht="12.75">
      <c r="B52">
        <v>92</v>
      </c>
      <c r="C52" t="s">
        <v>556</v>
      </c>
      <c r="D52">
        <v>0</v>
      </c>
      <c r="E52">
        <v>0</v>
      </c>
      <c r="F52">
        <v>0</v>
      </c>
      <c r="G52">
        <v>0</v>
      </c>
      <c r="H52">
        <v>0</v>
      </c>
      <c r="I52">
        <v>0</v>
      </c>
      <c r="K52">
        <v>0</v>
      </c>
      <c r="L52">
        <v>12</v>
      </c>
      <c r="M52">
        <v>0</v>
      </c>
      <c r="N52">
        <v>0</v>
      </c>
      <c r="O52">
        <v>2</v>
      </c>
      <c r="P52">
        <v>110</v>
      </c>
    </row>
    <row r="53" spans="2:16" ht="12.75">
      <c r="B53">
        <v>93</v>
      </c>
      <c r="C53" t="s">
        <v>557</v>
      </c>
      <c r="D53">
        <v>0</v>
      </c>
      <c r="E53">
        <v>0</v>
      </c>
      <c r="F53">
        <v>0</v>
      </c>
      <c r="G53">
        <v>0</v>
      </c>
      <c r="H53">
        <v>0</v>
      </c>
      <c r="I53">
        <v>0</v>
      </c>
      <c r="K53">
        <v>0</v>
      </c>
      <c r="L53">
        <v>0</v>
      </c>
      <c r="M53">
        <v>8</v>
      </c>
      <c r="N53">
        <v>2</v>
      </c>
      <c r="O53" s="67">
        <v>501</v>
      </c>
      <c r="P53">
        <v>522</v>
      </c>
    </row>
    <row r="54" spans="2:16" ht="12.75">
      <c r="B54">
        <v>95</v>
      </c>
      <c r="C54" t="s">
        <v>304</v>
      </c>
      <c r="D54">
        <v>24</v>
      </c>
      <c r="E54">
        <v>24</v>
      </c>
      <c r="F54">
        <v>16</v>
      </c>
      <c r="G54">
        <v>17</v>
      </c>
      <c r="H54">
        <v>21</v>
      </c>
      <c r="I54">
        <v>10</v>
      </c>
      <c r="K54">
        <v>29</v>
      </c>
      <c r="L54">
        <v>13</v>
      </c>
      <c r="M54">
        <v>5</v>
      </c>
      <c r="N54">
        <v>14</v>
      </c>
      <c r="O54">
        <v>6</v>
      </c>
      <c r="P54">
        <v>21</v>
      </c>
    </row>
    <row r="55" spans="2:16" ht="12.75">
      <c r="B55">
        <v>96</v>
      </c>
      <c r="C55" t="s">
        <v>558</v>
      </c>
      <c r="D55">
        <v>0</v>
      </c>
      <c r="E55">
        <v>0</v>
      </c>
      <c r="F55">
        <v>0</v>
      </c>
      <c r="G55">
        <v>1</v>
      </c>
      <c r="H55">
        <v>0</v>
      </c>
      <c r="I55">
        <v>0</v>
      </c>
      <c r="K55">
        <v>0</v>
      </c>
      <c r="L55">
        <v>0</v>
      </c>
      <c r="M55">
        <v>0</v>
      </c>
      <c r="N55">
        <v>0</v>
      </c>
      <c r="O55">
        <v>0</v>
      </c>
      <c r="P55">
        <v>0</v>
      </c>
    </row>
    <row r="56" spans="2:16" ht="12.75">
      <c r="B56">
        <v>97</v>
      </c>
      <c r="C56" t="s">
        <v>559</v>
      </c>
      <c r="D56">
        <v>0</v>
      </c>
      <c r="E56">
        <v>0</v>
      </c>
      <c r="F56">
        <v>0</v>
      </c>
      <c r="G56">
        <v>0</v>
      </c>
      <c r="H56">
        <v>0</v>
      </c>
      <c r="I56">
        <v>0</v>
      </c>
      <c r="K56">
        <v>0</v>
      </c>
      <c r="L56">
        <v>2</v>
      </c>
      <c r="M56">
        <v>3</v>
      </c>
      <c r="N56">
        <v>0</v>
      </c>
      <c r="O56">
        <v>0</v>
      </c>
      <c r="P56">
        <v>0</v>
      </c>
    </row>
    <row r="57" spans="2:27" ht="12.75">
      <c r="B57" s="161">
        <v>101</v>
      </c>
      <c r="C57" s="161" t="s">
        <v>605</v>
      </c>
      <c r="D57" s="161">
        <v>0</v>
      </c>
      <c r="E57" s="161">
        <v>0</v>
      </c>
      <c r="F57" s="161">
        <v>0</v>
      </c>
      <c r="G57" s="161">
        <v>0</v>
      </c>
      <c r="H57" s="161">
        <v>0</v>
      </c>
      <c r="I57" s="161">
        <v>0</v>
      </c>
      <c r="J57" s="161"/>
      <c r="K57" s="161">
        <v>0</v>
      </c>
      <c r="L57" s="161">
        <v>0</v>
      </c>
      <c r="M57" s="161">
        <v>0</v>
      </c>
      <c r="N57" s="161">
        <v>0</v>
      </c>
      <c r="O57" s="161">
        <v>0</v>
      </c>
      <c r="P57" s="161">
        <v>12</v>
      </c>
      <c r="Y57">
        <v>12</v>
      </c>
      <c r="AA57" s="67"/>
    </row>
    <row r="58" spans="2:16" ht="12.75">
      <c r="B58" s="161">
        <v>102</v>
      </c>
      <c r="C58" s="161" t="s">
        <v>560</v>
      </c>
      <c r="D58" s="161">
        <v>0</v>
      </c>
      <c r="E58" s="161">
        <v>63</v>
      </c>
      <c r="F58" s="161">
        <v>0</v>
      </c>
      <c r="G58" s="161">
        <v>0</v>
      </c>
      <c r="H58" s="161">
        <v>0</v>
      </c>
      <c r="I58" s="161">
        <v>0</v>
      </c>
      <c r="J58" s="161"/>
      <c r="K58" s="161">
        <v>0</v>
      </c>
      <c r="L58" s="161">
        <v>121</v>
      </c>
      <c r="M58" s="161">
        <v>87</v>
      </c>
      <c r="N58" s="161">
        <v>0</v>
      </c>
      <c r="O58" s="161">
        <v>34</v>
      </c>
      <c r="P58" s="161">
        <v>16</v>
      </c>
    </row>
    <row r="59" spans="2:27" ht="12.75">
      <c r="B59" s="161">
        <v>103</v>
      </c>
      <c r="C59" s="161" t="s">
        <v>561</v>
      </c>
      <c r="D59" s="161">
        <v>0</v>
      </c>
      <c r="E59" s="161">
        <v>0</v>
      </c>
      <c r="F59" s="161">
        <v>0</v>
      </c>
      <c r="G59" s="161">
        <v>0</v>
      </c>
      <c r="H59" s="161">
        <v>0</v>
      </c>
      <c r="I59" s="161">
        <v>0</v>
      </c>
      <c r="J59" s="161"/>
      <c r="K59" s="161">
        <v>0</v>
      </c>
      <c r="L59" s="161">
        <v>2</v>
      </c>
      <c r="M59" s="161">
        <v>134</v>
      </c>
      <c r="N59" s="161">
        <v>36</v>
      </c>
      <c r="O59" s="161">
        <v>720</v>
      </c>
      <c r="P59" s="162">
        <v>1239</v>
      </c>
      <c r="AA59" s="29"/>
    </row>
    <row r="60" spans="2:16" ht="12.75">
      <c r="B60" s="161">
        <v>104</v>
      </c>
      <c r="C60" s="161" t="s">
        <v>562</v>
      </c>
      <c r="D60" s="161">
        <v>0</v>
      </c>
      <c r="E60" s="161">
        <v>0</v>
      </c>
      <c r="F60" s="161">
        <v>0</v>
      </c>
      <c r="G60" s="161">
        <v>0</v>
      </c>
      <c r="H60" s="161">
        <v>0</v>
      </c>
      <c r="I60" s="161">
        <v>0</v>
      </c>
      <c r="J60" s="161"/>
      <c r="K60" s="161">
        <v>0</v>
      </c>
      <c r="L60" s="161">
        <v>0</v>
      </c>
      <c r="M60" s="161">
        <v>0</v>
      </c>
      <c r="N60" s="161">
        <v>0</v>
      </c>
      <c r="O60" s="161">
        <v>0</v>
      </c>
      <c r="P60" s="161">
        <v>3</v>
      </c>
    </row>
    <row r="61" spans="2:16" ht="12.75">
      <c r="B61" s="161">
        <v>109</v>
      </c>
      <c r="C61" s="161" t="s">
        <v>563</v>
      </c>
      <c r="D61" s="161">
        <v>1</v>
      </c>
      <c r="E61" s="161">
        <v>0</v>
      </c>
      <c r="F61" s="161">
        <v>0</v>
      </c>
      <c r="G61" s="161">
        <v>0</v>
      </c>
      <c r="H61" s="161">
        <v>0</v>
      </c>
      <c r="I61" s="161">
        <v>0</v>
      </c>
      <c r="J61" s="161"/>
      <c r="K61" s="161">
        <v>38</v>
      </c>
      <c r="L61" s="161">
        <v>1</v>
      </c>
      <c r="M61" s="161">
        <v>12</v>
      </c>
      <c r="N61" s="161">
        <v>1</v>
      </c>
      <c r="O61" s="161">
        <v>1</v>
      </c>
      <c r="P61" s="161">
        <v>0</v>
      </c>
    </row>
    <row r="62" spans="2:16" ht="12.75">
      <c r="B62">
        <v>112</v>
      </c>
      <c r="C62" t="s">
        <v>319</v>
      </c>
      <c r="D62">
        <v>10</v>
      </c>
      <c r="E62">
        <v>1</v>
      </c>
      <c r="F62">
        <v>0</v>
      </c>
      <c r="G62">
        <v>33</v>
      </c>
      <c r="H62">
        <v>68</v>
      </c>
      <c r="I62">
        <v>0</v>
      </c>
      <c r="K62">
        <v>0</v>
      </c>
      <c r="L62">
        <v>0</v>
      </c>
      <c r="M62">
        <v>1</v>
      </c>
      <c r="N62">
        <v>6</v>
      </c>
      <c r="O62">
        <v>6</v>
      </c>
      <c r="P62">
        <v>6</v>
      </c>
    </row>
    <row r="63" spans="2:16" ht="12.75">
      <c r="B63">
        <v>114</v>
      </c>
      <c r="C63" t="s">
        <v>564</v>
      </c>
      <c r="D63">
        <v>0</v>
      </c>
      <c r="E63">
        <v>0</v>
      </c>
      <c r="F63">
        <v>0</v>
      </c>
      <c r="G63">
        <v>0</v>
      </c>
      <c r="H63">
        <v>9</v>
      </c>
      <c r="I63">
        <v>0</v>
      </c>
      <c r="K63">
        <v>0</v>
      </c>
      <c r="L63">
        <v>0</v>
      </c>
      <c r="M63">
        <v>0</v>
      </c>
      <c r="N63">
        <v>0</v>
      </c>
      <c r="O63">
        <v>0</v>
      </c>
      <c r="P63">
        <v>0</v>
      </c>
    </row>
    <row r="64" spans="2:16" ht="12.75">
      <c r="B64">
        <v>116</v>
      </c>
      <c r="C64" t="s">
        <v>565</v>
      </c>
      <c r="D64">
        <v>0</v>
      </c>
      <c r="E64">
        <v>2</v>
      </c>
      <c r="F64">
        <v>0</v>
      </c>
      <c r="G64">
        <v>0</v>
      </c>
      <c r="H64">
        <v>0</v>
      </c>
      <c r="I64">
        <v>0</v>
      </c>
      <c r="K64">
        <v>0</v>
      </c>
      <c r="L64">
        <v>0</v>
      </c>
      <c r="M64">
        <v>0</v>
      </c>
      <c r="N64">
        <v>0</v>
      </c>
      <c r="O64">
        <v>0</v>
      </c>
      <c r="P64">
        <v>0</v>
      </c>
    </row>
    <row r="65" spans="2:16" ht="12.75">
      <c r="B65">
        <v>117</v>
      </c>
      <c r="C65" t="s">
        <v>566</v>
      </c>
      <c r="D65">
        <v>98</v>
      </c>
      <c r="E65">
        <v>0</v>
      </c>
      <c r="F65">
        <v>6</v>
      </c>
      <c r="G65">
        <v>141</v>
      </c>
      <c r="H65">
        <v>39</v>
      </c>
      <c r="I65">
        <v>0</v>
      </c>
      <c r="K65">
        <v>2</v>
      </c>
      <c r="L65">
        <v>0</v>
      </c>
      <c r="M65">
        <v>1</v>
      </c>
      <c r="N65">
        <v>0</v>
      </c>
      <c r="O65">
        <v>3</v>
      </c>
      <c r="P65">
        <v>0</v>
      </c>
    </row>
    <row r="66" spans="2:16" ht="12.75">
      <c r="B66">
        <v>118</v>
      </c>
      <c r="C66" t="s">
        <v>567</v>
      </c>
      <c r="D66">
        <v>0</v>
      </c>
      <c r="E66">
        <v>0</v>
      </c>
      <c r="F66">
        <v>0</v>
      </c>
      <c r="G66">
        <v>0</v>
      </c>
      <c r="H66">
        <v>0</v>
      </c>
      <c r="I66">
        <v>0</v>
      </c>
      <c r="K66">
        <v>0</v>
      </c>
      <c r="L66">
        <v>0</v>
      </c>
      <c r="M66">
        <v>0</v>
      </c>
      <c r="N66">
        <v>2</v>
      </c>
      <c r="O66">
        <v>0</v>
      </c>
      <c r="P66">
        <v>0</v>
      </c>
    </row>
    <row r="67" spans="2:16" ht="12.75">
      <c r="B67" s="161">
        <v>119</v>
      </c>
      <c r="C67" s="161" t="s">
        <v>568</v>
      </c>
      <c r="D67" s="161">
        <v>137</v>
      </c>
      <c r="E67" s="161">
        <v>399</v>
      </c>
      <c r="F67" s="161">
        <v>223</v>
      </c>
      <c r="G67" s="161">
        <v>0</v>
      </c>
      <c r="H67" s="161">
        <v>380</v>
      </c>
      <c r="I67" s="161">
        <v>0</v>
      </c>
      <c r="J67" s="161"/>
      <c r="K67" s="161">
        <v>0</v>
      </c>
      <c r="L67" s="161">
        <v>0</v>
      </c>
      <c r="M67" s="161">
        <v>7</v>
      </c>
      <c r="N67" s="161">
        <v>0</v>
      </c>
      <c r="O67" s="161">
        <v>3</v>
      </c>
      <c r="P67" s="161">
        <v>2</v>
      </c>
    </row>
    <row r="68" spans="2:16" ht="12.75">
      <c r="B68" s="161">
        <v>120</v>
      </c>
      <c r="C68" s="161" t="s">
        <v>569</v>
      </c>
      <c r="D68" s="161">
        <v>0</v>
      </c>
      <c r="E68" s="161">
        <v>0</v>
      </c>
      <c r="F68" s="161">
        <v>0</v>
      </c>
      <c r="G68" s="161">
        <v>0</v>
      </c>
      <c r="H68" s="161">
        <v>0</v>
      </c>
      <c r="I68" s="161">
        <v>0</v>
      </c>
      <c r="J68" s="161"/>
      <c r="K68" s="161">
        <v>0</v>
      </c>
      <c r="L68" s="161">
        <v>0</v>
      </c>
      <c r="M68" s="161">
        <v>0</v>
      </c>
      <c r="N68" s="161">
        <v>2</v>
      </c>
      <c r="O68" s="161">
        <v>0</v>
      </c>
      <c r="P68" s="161">
        <v>2</v>
      </c>
    </row>
    <row r="69" spans="2:16" ht="12.75">
      <c r="B69" s="161">
        <v>121</v>
      </c>
      <c r="C69" s="161" t="s">
        <v>570</v>
      </c>
      <c r="D69" s="161">
        <v>0</v>
      </c>
      <c r="E69" s="161">
        <v>0</v>
      </c>
      <c r="F69" s="161">
        <v>0</v>
      </c>
      <c r="G69" s="161">
        <v>5</v>
      </c>
      <c r="H69" s="161">
        <v>0</v>
      </c>
      <c r="I69" s="161">
        <v>0</v>
      </c>
      <c r="J69" s="161"/>
      <c r="K69" s="161">
        <v>0</v>
      </c>
      <c r="L69" s="161">
        <v>0</v>
      </c>
      <c r="M69" s="161">
        <v>0</v>
      </c>
      <c r="N69" s="161">
        <v>0</v>
      </c>
      <c r="O69" s="161">
        <v>0</v>
      </c>
      <c r="P69" s="161">
        <v>0</v>
      </c>
    </row>
    <row r="70" spans="2:16" ht="12.75">
      <c r="B70" s="161">
        <v>122</v>
      </c>
      <c r="C70" s="161" t="s">
        <v>571</v>
      </c>
      <c r="D70" s="161">
        <v>0</v>
      </c>
      <c r="E70" s="161">
        <v>0</v>
      </c>
      <c r="F70" s="161">
        <v>95</v>
      </c>
      <c r="G70" s="161">
        <v>4</v>
      </c>
      <c r="H70" s="161">
        <v>30</v>
      </c>
      <c r="I70" s="161">
        <v>0</v>
      </c>
      <c r="J70" s="161"/>
      <c r="K70" s="161">
        <v>0</v>
      </c>
      <c r="L70" s="161">
        <v>0</v>
      </c>
      <c r="M70" s="161">
        <v>11</v>
      </c>
      <c r="N70" s="161">
        <v>0</v>
      </c>
      <c r="O70" s="161">
        <v>0</v>
      </c>
      <c r="P70" s="161">
        <v>0</v>
      </c>
    </row>
    <row r="71" spans="2:16" ht="12.75">
      <c r="B71" s="161">
        <v>130</v>
      </c>
      <c r="C71" s="161" t="s">
        <v>572</v>
      </c>
      <c r="D71" s="161">
        <v>0</v>
      </c>
      <c r="E71" s="161">
        <v>0</v>
      </c>
      <c r="F71" s="161">
        <v>0</v>
      </c>
      <c r="G71" s="161">
        <v>0</v>
      </c>
      <c r="H71" s="161">
        <v>0</v>
      </c>
      <c r="I71" s="161">
        <v>0</v>
      </c>
      <c r="J71" s="161"/>
      <c r="K71" s="161">
        <v>0</v>
      </c>
      <c r="L71" s="161">
        <v>0</v>
      </c>
      <c r="M71" s="161">
        <v>5</v>
      </c>
      <c r="N71" s="161">
        <v>18</v>
      </c>
      <c r="O71" s="161">
        <v>0</v>
      </c>
      <c r="P71" s="161">
        <v>18</v>
      </c>
    </row>
    <row r="72" spans="2:16" ht="12.75">
      <c r="B72">
        <v>135</v>
      </c>
      <c r="C72" t="s">
        <v>573</v>
      </c>
      <c r="D72">
        <v>0</v>
      </c>
      <c r="E72">
        <v>0</v>
      </c>
      <c r="F72">
        <v>0</v>
      </c>
      <c r="G72">
        <v>0</v>
      </c>
      <c r="H72">
        <v>0</v>
      </c>
      <c r="I72">
        <v>0</v>
      </c>
      <c r="K72">
        <v>74</v>
      </c>
      <c r="L72">
        <v>66</v>
      </c>
      <c r="M72">
        <v>0</v>
      </c>
      <c r="N72">
        <v>13</v>
      </c>
      <c r="O72">
        <v>11</v>
      </c>
      <c r="P72">
        <v>391</v>
      </c>
    </row>
    <row r="73" spans="2:27" ht="12.75">
      <c r="B73">
        <v>138</v>
      </c>
      <c r="C73" t="s">
        <v>574</v>
      </c>
      <c r="D73">
        <v>0</v>
      </c>
      <c r="E73">
        <v>0</v>
      </c>
      <c r="F73">
        <v>0</v>
      </c>
      <c r="G73">
        <v>0</v>
      </c>
      <c r="H73">
        <v>0</v>
      </c>
      <c r="I73">
        <v>0</v>
      </c>
      <c r="K73">
        <v>10</v>
      </c>
      <c r="L73">
        <v>0</v>
      </c>
      <c r="M73">
        <v>0</v>
      </c>
      <c r="N73">
        <v>0</v>
      </c>
      <c r="O73">
        <v>0</v>
      </c>
      <c r="P73">
        <v>0</v>
      </c>
      <c r="AA73" s="69"/>
    </row>
    <row r="74" spans="3:16" ht="12.75">
      <c r="C74" t="s">
        <v>575</v>
      </c>
      <c r="D74">
        <v>308</v>
      </c>
      <c r="E74">
        <v>523</v>
      </c>
      <c r="F74">
        <v>464</v>
      </c>
      <c r="G74" s="8" t="s">
        <v>576</v>
      </c>
      <c r="H74">
        <v>663</v>
      </c>
      <c r="I74">
        <f>SUM(I7:I73)</f>
        <v>66</v>
      </c>
      <c r="K74" s="29">
        <v>11977</v>
      </c>
      <c r="L74" s="29">
        <v>5086</v>
      </c>
      <c r="M74" s="29">
        <v>1766</v>
      </c>
      <c r="N74" s="13">
        <v>1571</v>
      </c>
      <c r="O74" s="13">
        <v>3459</v>
      </c>
      <c r="P74" s="13">
        <v>6965</v>
      </c>
    </row>
    <row r="76" ht="12.75">
      <c r="A76" s="141" t="s">
        <v>577</v>
      </c>
    </row>
    <row r="77" ht="12.75">
      <c r="A77" s="164" t="s">
        <v>16</v>
      </c>
    </row>
    <row r="78" ht="12.75">
      <c r="A78" s="141" t="s">
        <v>578</v>
      </c>
    </row>
  </sheetData>
  <mergeCells count="3">
    <mergeCell ref="R4:V4"/>
    <mergeCell ref="D4:I4"/>
    <mergeCell ref="K4:P4"/>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Z73"/>
  <sheetViews>
    <sheetView workbookViewId="0" topLeftCell="A1">
      <selection activeCell="A1" sqref="A1"/>
    </sheetView>
  </sheetViews>
  <sheetFormatPr defaultColWidth="9.140625" defaultRowHeight="12.75"/>
  <cols>
    <col min="1" max="1" width="2.28125" style="0" customWidth="1"/>
    <col min="3" max="3" width="18.421875" style="0" bestFit="1" customWidth="1"/>
    <col min="4" max="4" width="8.140625" style="0" hidden="1" customWidth="1"/>
    <col min="5" max="5" width="0" style="0" hidden="1" customWidth="1"/>
    <col min="6" max="6" width="1.7109375" style="0" hidden="1" customWidth="1"/>
    <col min="7" max="8" width="7.7109375" style="0" customWidth="1"/>
    <col min="9" max="9" width="1.7109375" style="0" customWidth="1"/>
    <col min="10" max="11" width="7.7109375" style="0" customWidth="1"/>
    <col min="12" max="12" width="1.7109375" style="0" customWidth="1"/>
    <col min="13" max="14" width="7.7109375" style="0" customWidth="1"/>
    <col min="15" max="15" width="1.7109375" style="0" customWidth="1"/>
    <col min="16" max="17" width="7.7109375" style="0" customWidth="1"/>
    <col min="18" max="18" width="1.7109375" style="0" customWidth="1"/>
    <col min="19" max="20" width="7.7109375" style="0" customWidth="1"/>
    <col min="21" max="21" width="1.7109375" style="0" customWidth="1"/>
    <col min="22" max="23" width="7.7109375" style="0" customWidth="1"/>
    <col min="24" max="24" width="1.7109375" style="0" customWidth="1"/>
    <col min="25" max="26" width="7.7109375" style="67" customWidth="1"/>
  </cols>
  <sheetData>
    <row r="1" ht="12.75">
      <c r="A1" s="6" t="s">
        <v>579</v>
      </c>
    </row>
    <row r="2" ht="12.75">
      <c r="A2" s="6" t="s">
        <v>17</v>
      </c>
    </row>
    <row r="4" spans="2:26" ht="25.5">
      <c r="B4" s="65" t="s">
        <v>519</v>
      </c>
      <c r="C4" s="65" t="s">
        <v>604</v>
      </c>
      <c r="D4" s="65" t="s">
        <v>580</v>
      </c>
      <c r="E4" s="65" t="s">
        <v>581</v>
      </c>
      <c r="F4" s="65"/>
      <c r="G4" s="165" t="s">
        <v>582</v>
      </c>
      <c r="H4" s="165" t="s">
        <v>583</v>
      </c>
      <c r="I4" s="65"/>
      <c r="J4" s="65" t="s">
        <v>584</v>
      </c>
      <c r="K4" s="65" t="s">
        <v>585</v>
      </c>
      <c r="L4" s="65"/>
      <c r="M4" s="165" t="s">
        <v>586</v>
      </c>
      <c r="N4" s="165" t="s">
        <v>587</v>
      </c>
      <c r="O4" s="65"/>
      <c r="P4" s="65" t="s">
        <v>588</v>
      </c>
      <c r="Q4" s="65" t="s">
        <v>589</v>
      </c>
      <c r="R4" s="65"/>
      <c r="S4" s="165" t="s">
        <v>590</v>
      </c>
      <c r="T4" s="165" t="s">
        <v>591</v>
      </c>
      <c r="U4" s="65"/>
      <c r="V4" s="65" t="s">
        <v>592</v>
      </c>
      <c r="W4" s="65" t="s">
        <v>593</v>
      </c>
      <c r="X4" s="65"/>
      <c r="Y4" s="166" t="s">
        <v>601</v>
      </c>
      <c r="Z4" s="166" t="s">
        <v>602</v>
      </c>
    </row>
    <row r="5" spans="7:26" ht="12.75">
      <c r="G5" s="161"/>
      <c r="H5" s="161"/>
      <c r="M5" s="161"/>
      <c r="N5" s="161"/>
      <c r="S5" s="161"/>
      <c r="T5" s="161"/>
      <c r="Y5" s="161"/>
      <c r="Z5" s="161"/>
    </row>
    <row r="6" spans="2:26" ht="12.75">
      <c r="B6">
        <v>17</v>
      </c>
      <c r="C6" t="s">
        <v>594</v>
      </c>
      <c r="D6">
        <v>0</v>
      </c>
      <c r="E6">
        <v>15</v>
      </c>
      <c r="G6" s="161">
        <v>0</v>
      </c>
      <c r="H6" s="161">
        <v>0</v>
      </c>
      <c r="J6">
        <v>0</v>
      </c>
      <c r="K6">
        <v>0</v>
      </c>
      <c r="M6" s="161">
        <v>0</v>
      </c>
      <c r="N6" s="161">
        <v>0</v>
      </c>
      <c r="P6">
        <v>0</v>
      </c>
      <c r="Q6">
        <v>0</v>
      </c>
      <c r="S6" s="161">
        <v>0</v>
      </c>
      <c r="T6" s="161">
        <v>0</v>
      </c>
      <c r="V6">
        <v>0</v>
      </c>
      <c r="W6">
        <v>0</v>
      </c>
      <c r="Y6" s="161">
        <v>0</v>
      </c>
      <c r="Z6" s="161">
        <v>0</v>
      </c>
    </row>
    <row r="7" spans="2:26" ht="12.75">
      <c r="B7">
        <v>18</v>
      </c>
      <c r="C7" t="s">
        <v>522</v>
      </c>
      <c r="D7">
        <v>0</v>
      </c>
      <c r="E7">
        <v>0</v>
      </c>
      <c r="G7" s="161">
        <v>0</v>
      </c>
      <c r="H7" s="161">
        <v>0</v>
      </c>
      <c r="J7">
        <v>27</v>
      </c>
      <c r="K7">
        <v>27</v>
      </c>
      <c r="M7" s="161">
        <v>72</v>
      </c>
      <c r="N7" s="161">
        <v>99</v>
      </c>
      <c r="P7">
        <v>0</v>
      </c>
      <c r="Q7">
        <v>99</v>
      </c>
      <c r="S7" s="161">
        <v>0</v>
      </c>
      <c r="T7" s="161">
        <v>91</v>
      </c>
      <c r="V7">
        <v>0</v>
      </c>
      <c r="W7">
        <v>91</v>
      </c>
      <c r="Y7" s="161">
        <v>0</v>
      </c>
      <c r="Z7" s="161">
        <v>91</v>
      </c>
    </row>
    <row r="8" spans="2:26" ht="12.75">
      <c r="B8">
        <v>26</v>
      </c>
      <c r="C8" t="s">
        <v>187</v>
      </c>
      <c r="D8">
        <v>0</v>
      </c>
      <c r="E8">
        <v>48</v>
      </c>
      <c r="G8" s="161">
        <v>0</v>
      </c>
      <c r="H8" s="161">
        <v>0</v>
      </c>
      <c r="J8">
        <v>0</v>
      </c>
      <c r="K8">
        <v>0</v>
      </c>
      <c r="M8" s="161">
        <v>1</v>
      </c>
      <c r="N8" s="161">
        <v>1</v>
      </c>
      <c r="P8">
        <v>0</v>
      </c>
      <c r="Q8">
        <v>1</v>
      </c>
      <c r="S8" s="161">
        <v>0</v>
      </c>
      <c r="T8" s="161">
        <v>1</v>
      </c>
      <c r="V8">
        <v>0</v>
      </c>
      <c r="W8">
        <v>0</v>
      </c>
      <c r="Y8" s="161">
        <v>0</v>
      </c>
      <c r="Z8" s="161">
        <v>0</v>
      </c>
    </row>
    <row r="9" spans="2:26" ht="12.75">
      <c r="B9">
        <v>27</v>
      </c>
      <c r="C9" t="s">
        <v>524</v>
      </c>
      <c r="D9">
        <v>0</v>
      </c>
      <c r="E9">
        <v>32</v>
      </c>
      <c r="G9" s="161">
        <v>0</v>
      </c>
      <c r="H9" s="161">
        <v>32</v>
      </c>
      <c r="J9">
        <v>0</v>
      </c>
      <c r="K9">
        <v>32</v>
      </c>
      <c r="M9" s="161">
        <v>0</v>
      </c>
      <c r="N9" s="161">
        <v>32</v>
      </c>
      <c r="P9">
        <v>0</v>
      </c>
      <c r="Q9">
        <v>22</v>
      </c>
      <c r="S9" s="161">
        <v>0</v>
      </c>
      <c r="T9" s="161">
        <v>22</v>
      </c>
      <c r="V9">
        <v>0</v>
      </c>
      <c r="W9">
        <v>22</v>
      </c>
      <c r="Y9" s="161">
        <v>0</v>
      </c>
      <c r="Z9" s="161">
        <v>22</v>
      </c>
    </row>
    <row r="10" spans="2:26" ht="12.75">
      <c r="B10">
        <v>30</v>
      </c>
      <c r="C10" t="s">
        <v>526</v>
      </c>
      <c r="D10">
        <v>2</v>
      </c>
      <c r="E10">
        <v>23</v>
      </c>
      <c r="G10" s="161">
        <v>31</v>
      </c>
      <c r="H10" s="161">
        <v>38</v>
      </c>
      <c r="J10">
        <v>0</v>
      </c>
      <c r="K10">
        <v>29</v>
      </c>
      <c r="M10" s="161">
        <v>11</v>
      </c>
      <c r="N10" s="161">
        <v>13</v>
      </c>
      <c r="P10">
        <v>0</v>
      </c>
      <c r="Q10">
        <v>13</v>
      </c>
      <c r="S10" s="161">
        <v>0</v>
      </c>
      <c r="T10" s="161">
        <v>13</v>
      </c>
      <c r="V10">
        <v>0</v>
      </c>
      <c r="W10">
        <v>2</v>
      </c>
      <c r="Y10" s="161">
        <v>0</v>
      </c>
      <c r="Z10" s="161">
        <v>2</v>
      </c>
    </row>
    <row r="11" spans="2:26" ht="12.75">
      <c r="B11">
        <v>31</v>
      </c>
      <c r="C11" t="s">
        <v>527</v>
      </c>
      <c r="D11">
        <v>37</v>
      </c>
      <c r="E11">
        <v>60</v>
      </c>
      <c r="G11" s="161">
        <v>14</v>
      </c>
      <c r="H11" s="161">
        <v>46</v>
      </c>
      <c r="J11">
        <v>14</v>
      </c>
      <c r="K11">
        <v>24</v>
      </c>
      <c r="M11" s="161">
        <v>0</v>
      </c>
      <c r="N11" s="161">
        <v>23</v>
      </c>
      <c r="P11">
        <v>0</v>
      </c>
      <c r="Q11">
        <v>11</v>
      </c>
      <c r="S11" s="161">
        <v>0</v>
      </c>
      <c r="T11" s="161">
        <v>11</v>
      </c>
      <c r="V11">
        <v>0</v>
      </c>
      <c r="W11">
        <v>11</v>
      </c>
      <c r="Y11" s="161">
        <v>0</v>
      </c>
      <c r="Z11" s="161">
        <v>11</v>
      </c>
    </row>
    <row r="12" spans="2:26" ht="12.75">
      <c r="B12">
        <v>36</v>
      </c>
      <c r="C12" t="s">
        <v>529</v>
      </c>
      <c r="D12">
        <v>0</v>
      </c>
      <c r="E12">
        <v>5</v>
      </c>
      <c r="G12" s="161">
        <v>1</v>
      </c>
      <c r="H12" s="161">
        <v>6</v>
      </c>
      <c r="J12">
        <v>1</v>
      </c>
      <c r="K12">
        <v>7</v>
      </c>
      <c r="M12" s="161">
        <v>0</v>
      </c>
      <c r="N12" s="161">
        <v>7</v>
      </c>
      <c r="P12">
        <v>3</v>
      </c>
      <c r="Q12">
        <v>7</v>
      </c>
      <c r="S12" s="161">
        <v>0</v>
      </c>
      <c r="T12" s="161">
        <v>7</v>
      </c>
      <c r="V12">
        <v>0</v>
      </c>
      <c r="W12">
        <v>7</v>
      </c>
      <c r="Y12" s="161">
        <v>0</v>
      </c>
      <c r="Z12" s="161">
        <v>7</v>
      </c>
    </row>
    <row r="13" spans="2:26" ht="12.75">
      <c r="B13">
        <v>38</v>
      </c>
      <c r="C13" t="s">
        <v>531</v>
      </c>
      <c r="D13">
        <v>9</v>
      </c>
      <c r="E13">
        <v>9</v>
      </c>
      <c r="G13" s="161">
        <v>0</v>
      </c>
      <c r="H13" s="161">
        <v>9</v>
      </c>
      <c r="J13">
        <v>1</v>
      </c>
      <c r="K13">
        <v>10</v>
      </c>
      <c r="M13" s="161">
        <v>0</v>
      </c>
      <c r="N13" s="161">
        <v>8</v>
      </c>
      <c r="P13">
        <v>0</v>
      </c>
      <c r="Q13">
        <v>8</v>
      </c>
      <c r="S13" s="161">
        <v>0</v>
      </c>
      <c r="T13" s="161">
        <v>8</v>
      </c>
      <c r="V13">
        <v>0</v>
      </c>
      <c r="W13">
        <v>8</v>
      </c>
      <c r="Y13" s="161">
        <v>0</v>
      </c>
      <c r="Z13" s="161">
        <v>8</v>
      </c>
    </row>
    <row r="14" spans="2:26" ht="12.75">
      <c r="B14">
        <v>41</v>
      </c>
      <c r="C14" t="s">
        <v>595</v>
      </c>
      <c r="D14">
        <v>0</v>
      </c>
      <c r="E14">
        <v>0</v>
      </c>
      <c r="G14" s="161">
        <v>0</v>
      </c>
      <c r="H14" s="161">
        <v>0</v>
      </c>
      <c r="J14">
        <v>0</v>
      </c>
      <c r="K14">
        <v>0</v>
      </c>
      <c r="M14" s="161">
        <v>0</v>
      </c>
      <c r="N14" s="161">
        <v>0</v>
      </c>
      <c r="P14">
        <v>3</v>
      </c>
      <c r="Q14">
        <v>3</v>
      </c>
      <c r="S14" s="161">
        <v>0</v>
      </c>
      <c r="T14" s="161">
        <v>0</v>
      </c>
      <c r="V14">
        <v>0</v>
      </c>
      <c r="W14">
        <v>0</v>
      </c>
      <c r="Y14" s="161">
        <v>0</v>
      </c>
      <c r="Z14" s="161">
        <v>0</v>
      </c>
    </row>
    <row r="15" spans="2:26" ht="12.75">
      <c r="B15">
        <v>42</v>
      </c>
      <c r="C15" t="s">
        <v>596</v>
      </c>
      <c r="D15">
        <v>0</v>
      </c>
      <c r="E15">
        <v>1</v>
      </c>
      <c r="G15" s="161">
        <v>0</v>
      </c>
      <c r="H15" s="161">
        <v>0</v>
      </c>
      <c r="J15">
        <v>0</v>
      </c>
      <c r="K15">
        <v>0</v>
      </c>
      <c r="M15" s="161">
        <v>0</v>
      </c>
      <c r="N15" s="161">
        <v>0</v>
      </c>
      <c r="P15">
        <v>0</v>
      </c>
      <c r="Q15">
        <v>0</v>
      </c>
      <c r="S15" s="161">
        <v>0</v>
      </c>
      <c r="T15" s="161">
        <v>0</v>
      </c>
      <c r="V15">
        <v>0</v>
      </c>
      <c r="W15">
        <v>0</v>
      </c>
      <c r="Y15" s="161">
        <v>0</v>
      </c>
      <c r="Z15" s="161">
        <v>0</v>
      </c>
    </row>
    <row r="16" spans="2:26" ht="12.75">
      <c r="B16">
        <v>43</v>
      </c>
      <c r="C16" t="s">
        <v>533</v>
      </c>
      <c r="D16">
        <v>0</v>
      </c>
      <c r="E16">
        <v>0</v>
      </c>
      <c r="G16" s="161">
        <v>0</v>
      </c>
      <c r="H16" s="161">
        <v>0</v>
      </c>
      <c r="J16">
        <v>0</v>
      </c>
      <c r="K16">
        <v>0</v>
      </c>
      <c r="M16" s="161">
        <v>15</v>
      </c>
      <c r="N16" s="161">
        <v>15</v>
      </c>
      <c r="P16">
        <v>0</v>
      </c>
      <c r="Q16">
        <v>15</v>
      </c>
      <c r="S16" s="161">
        <v>0</v>
      </c>
      <c r="T16" s="161">
        <v>15</v>
      </c>
      <c r="V16">
        <v>0</v>
      </c>
      <c r="W16">
        <v>0</v>
      </c>
      <c r="Y16" s="161">
        <v>0</v>
      </c>
      <c r="Z16" s="161">
        <v>0</v>
      </c>
    </row>
    <row r="17" spans="2:26" ht="12.75">
      <c r="B17">
        <v>44</v>
      </c>
      <c r="C17" t="s">
        <v>534</v>
      </c>
      <c r="D17">
        <v>89</v>
      </c>
      <c r="E17">
        <v>147</v>
      </c>
      <c r="G17" s="161">
        <v>4</v>
      </c>
      <c r="H17" s="161">
        <v>143</v>
      </c>
      <c r="J17">
        <v>7</v>
      </c>
      <c r="K17">
        <v>136</v>
      </c>
      <c r="M17" s="161">
        <v>0</v>
      </c>
      <c r="N17" s="161">
        <v>60</v>
      </c>
      <c r="P17">
        <v>0</v>
      </c>
      <c r="Q17">
        <v>44</v>
      </c>
      <c r="S17" s="161">
        <v>0</v>
      </c>
      <c r="T17" s="161">
        <v>37</v>
      </c>
      <c r="V17">
        <v>0</v>
      </c>
      <c r="W17">
        <v>37</v>
      </c>
      <c r="Y17" s="161">
        <v>0</v>
      </c>
      <c r="Z17" s="161">
        <v>37</v>
      </c>
    </row>
    <row r="18" spans="2:26" ht="12.75">
      <c r="B18">
        <v>45</v>
      </c>
      <c r="C18" t="s">
        <v>535</v>
      </c>
      <c r="D18">
        <v>13</v>
      </c>
      <c r="E18">
        <v>21</v>
      </c>
      <c r="G18" s="161">
        <v>0</v>
      </c>
      <c r="H18" s="161">
        <v>20</v>
      </c>
      <c r="J18">
        <v>6</v>
      </c>
      <c r="K18">
        <v>26</v>
      </c>
      <c r="M18" s="161">
        <v>32</v>
      </c>
      <c r="N18" s="161">
        <v>46</v>
      </c>
      <c r="P18">
        <v>0</v>
      </c>
      <c r="Q18">
        <v>38</v>
      </c>
      <c r="S18" s="161">
        <v>0</v>
      </c>
      <c r="T18" s="161">
        <v>32</v>
      </c>
      <c r="V18">
        <v>0</v>
      </c>
      <c r="W18">
        <v>0</v>
      </c>
      <c r="Y18" s="161">
        <v>0</v>
      </c>
      <c r="Z18" s="161">
        <v>0</v>
      </c>
    </row>
    <row r="19" spans="2:26" ht="12.75">
      <c r="B19">
        <v>47</v>
      </c>
      <c r="C19" t="s">
        <v>536</v>
      </c>
      <c r="D19">
        <v>0</v>
      </c>
      <c r="E19">
        <v>192</v>
      </c>
      <c r="G19" s="161">
        <v>0</v>
      </c>
      <c r="H19" s="161">
        <v>192</v>
      </c>
      <c r="J19">
        <v>144</v>
      </c>
      <c r="K19">
        <v>336</v>
      </c>
      <c r="M19" s="161">
        <v>0</v>
      </c>
      <c r="N19" s="161">
        <v>144</v>
      </c>
      <c r="P19">
        <v>0</v>
      </c>
      <c r="Q19">
        <v>128</v>
      </c>
      <c r="S19" s="161">
        <v>0</v>
      </c>
      <c r="T19" s="161">
        <v>0</v>
      </c>
      <c r="V19">
        <v>0</v>
      </c>
      <c r="W19">
        <v>0</v>
      </c>
      <c r="Y19" s="161">
        <v>0</v>
      </c>
      <c r="Z19" s="161">
        <v>0</v>
      </c>
    </row>
    <row r="20" spans="2:26" ht="12.75">
      <c r="B20">
        <v>48</v>
      </c>
      <c r="C20" t="s">
        <v>537</v>
      </c>
      <c r="D20">
        <v>18</v>
      </c>
      <c r="E20">
        <v>379</v>
      </c>
      <c r="G20" s="161">
        <v>5</v>
      </c>
      <c r="H20" s="161">
        <v>289</v>
      </c>
      <c r="J20">
        <v>97</v>
      </c>
      <c r="K20">
        <v>337</v>
      </c>
      <c r="M20" s="161">
        <v>27</v>
      </c>
      <c r="N20" s="161">
        <v>123</v>
      </c>
      <c r="P20">
        <v>2</v>
      </c>
      <c r="Q20">
        <v>107</v>
      </c>
      <c r="S20" s="161">
        <v>0</v>
      </c>
      <c r="T20" s="161">
        <v>30</v>
      </c>
      <c r="V20" s="67">
        <v>4</v>
      </c>
      <c r="W20" s="67">
        <v>8</v>
      </c>
      <c r="X20" s="67"/>
      <c r="Y20" s="161">
        <v>0</v>
      </c>
      <c r="Z20" s="161">
        <v>7</v>
      </c>
    </row>
    <row r="21" spans="2:26" ht="12.75">
      <c r="B21">
        <v>49</v>
      </c>
      <c r="C21" t="s">
        <v>538</v>
      </c>
      <c r="D21">
        <v>184</v>
      </c>
      <c r="E21">
        <v>407</v>
      </c>
      <c r="G21" s="161">
        <v>111</v>
      </c>
      <c r="H21" s="161">
        <v>322</v>
      </c>
      <c r="J21">
        <v>20</v>
      </c>
      <c r="K21">
        <v>147</v>
      </c>
      <c r="M21" s="161">
        <v>24</v>
      </c>
      <c r="N21" s="161">
        <v>123</v>
      </c>
      <c r="P21">
        <v>0</v>
      </c>
      <c r="Q21">
        <v>36</v>
      </c>
      <c r="S21" s="161">
        <v>7</v>
      </c>
      <c r="T21" s="161">
        <v>15</v>
      </c>
      <c r="V21" s="67">
        <v>7</v>
      </c>
      <c r="W21" s="67">
        <v>22</v>
      </c>
      <c r="X21" s="67"/>
      <c r="Y21" s="161">
        <v>0</v>
      </c>
      <c r="Z21" s="161">
        <v>22</v>
      </c>
    </row>
    <row r="22" spans="2:26" ht="12.75">
      <c r="B22">
        <v>50</v>
      </c>
      <c r="C22" t="s">
        <v>226</v>
      </c>
      <c r="D22">
        <v>176</v>
      </c>
      <c r="E22">
        <v>499</v>
      </c>
      <c r="G22" s="161">
        <v>201</v>
      </c>
      <c r="H22" s="161">
        <v>528</v>
      </c>
      <c r="J22">
        <v>82</v>
      </c>
      <c r="K22">
        <v>443</v>
      </c>
      <c r="M22" s="161">
        <v>32</v>
      </c>
      <c r="N22" s="161">
        <v>302</v>
      </c>
      <c r="P22">
        <v>5</v>
      </c>
      <c r="Q22">
        <v>138</v>
      </c>
      <c r="S22" s="161">
        <v>9</v>
      </c>
      <c r="T22" s="161">
        <v>92</v>
      </c>
      <c r="V22" s="67">
        <v>1</v>
      </c>
      <c r="W22" s="67">
        <v>69</v>
      </c>
      <c r="X22" s="67"/>
      <c r="Y22" s="161">
        <v>3</v>
      </c>
      <c r="Z22" s="161">
        <v>71</v>
      </c>
    </row>
    <row r="23" spans="2:26" ht="12.75">
      <c r="B23">
        <v>52</v>
      </c>
      <c r="C23" t="s">
        <v>197</v>
      </c>
      <c r="D23">
        <v>63</v>
      </c>
      <c r="E23">
        <v>173</v>
      </c>
      <c r="G23" s="161">
        <v>16</v>
      </c>
      <c r="H23" s="161">
        <v>125</v>
      </c>
      <c r="J23">
        <v>21</v>
      </c>
      <c r="K23">
        <v>83</v>
      </c>
      <c r="M23" s="161">
        <v>37</v>
      </c>
      <c r="N23" s="161">
        <v>102</v>
      </c>
      <c r="P23">
        <v>1</v>
      </c>
      <c r="Q23">
        <v>87</v>
      </c>
      <c r="S23" s="161">
        <v>0</v>
      </c>
      <c r="T23" s="161">
        <v>66</v>
      </c>
      <c r="V23" s="67">
        <v>0</v>
      </c>
      <c r="W23" s="67">
        <v>30</v>
      </c>
      <c r="X23" s="67"/>
      <c r="Y23" s="161">
        <v>0</v>
      </c>
      <c r="Z23" s="161">
        <v>30</v>
      </c>
    </row>
    <row r="24" spans="2:26" ht="12.75">
      <c r="B24">
        <v>53</v>
      </c>
      <c r="C24" t="s">
        <v>539</v>
      </c>
      <c r="D24">
        <v>12</v>
      </c>
      <c r="E24">
        <v>64</v>
      </c>
      <c r="G24" s="161">
        <v>5</v>
      </c>
      <c r="H24" s="161">
        <v>53</v>
      </c>
      <c r="J24">
        <v>10</v>
      </c>
      <c r="K24">
        <v>40</v>
      </c>
      <c r="M24" s="161">
        <v>0</v>
      </c>
      <c r="N24" s="161">
        <v>28</v>
      </c>
      <c r="P24">
        <v>0</v>
      </c>
      <c r="Q24">
        <v>23</v>
      </c>
      <c r="S24" s="161">
        <v>0</v>
      </c>
      <c r="T24" s="161">
        <v>13</v>
      </c>
      <c r="V24" s="67">
        <v>0</v>
      </c>
      <c r="W24" s="67">
        <v>14</v>
      </c>
      <c r="X24" s="67"/>
      <c r="Y24" s="161">
        <v>0</v>
      </c>
      <c r="Z24" s="161">
        <v>14</v>
      </c>
    </row>
    <row r="25" spans="2:26" ht="12.75">
      <c r="B25">
        <v>55</v>
      </c>
      <c r="C25" t="s">
        <v>540</v>
      </c>
      <c r="D25">
        <v>0</v>
      </c>
      <c r="E25">
        <v>6</v>
      </c>
      <c r="G25" s="161">
        <v>2</v>
      </c>
      <c r="H25" s="161">
        <v>4</v>
      </c>
      <c r="J25">
        <v>22</v>
      </c>
      <c r="K25">
        <v>26</v>
      </c>
      <c r="M25" s="161">
        <v>6</v>
      </c>
      <c r="N25" s="161">
        <v>32</v>
      </c>
      <c r="P25">
        <v>0</v>
      </c>
      <c r="Q25">
        <v>30</v>
      </c>
      <c r="S25" s="161">
        <v>0</v>
      </c>
      <c r="T25" s="161">
        <v>16</v>
      </c>
      <c r="V25" s="67">
        <v>0</v>
      </c>
      <c r="W25" s="67">
        <v>2</v>
      </c>
      <c r="X25" s="67"/>
      <c r="Y25" s="161">
        <v>0</v>
      </c>
      <c r="Z25" s="161">
        <v>2</v>
      </c>
    </row>
    <row r="26" spans="2:26" ht="12.75">
      <c r="B26">
        <v>56</v>
      </c>
      <c r="C26" t="s">
        <v>200</v>
      </c>
      <c r="D26">
        <v>57</v>
      </c>
      <c r="E26">
        <v>76</v>
      </c>
      <c r="G26" s="161">
        <v>37</v>
      </c>
      <c r="H26" s="161">
        <v>113</v>
      </c>
      <c r="J26">
        <v>8</v>
      </c>
      <c r="K26">
        <v>95</v>
      </c>
      <c r="M26" s="161">
        <v>0</v>
      </c>
      <c r="N26" s="161">
        <v>48</v>
      </c>
      <c r="P26">
        <v>0</v>
      </c>
      <c r="Q26">
        <v>11</v>
      </c>
      <c r="S26" s="161">
        <v>0</v>
      </c>
      <c r="T26" s="161">
        <v>3</v>
      </c>
      <c r="V26" s="67">
        <v>0</v>
      </c>
      <c r="W26" s="67">
        <v>3</v>
      </c>
      <c r="X26" s="67"/>
      <c r="Y26" s="161">
        <v>0</v>
      </c>
      <c r="Z26" s="161">
        <v>3</v>
      </c>
    </row>
    <row r="27" spans="2:26" ht="12.75">
      <c r="B27">
        <v>57</v>
      </c>
      <c r="C27" t="s">
        <v>541</v>
      </c>
      <c r="D27">
        <v>4</v>
      </c>
      <c r="E27">
        <v>4</v>
      </c>
      <c r="G27" s="161">
        <v>0</v>
      </c>
      <c r="H27" s="161">
        <v>4</v>
      </c>
      <c r="J27">
        <v>0</v>
      </c>
      <c r="K27">
        <v>4</v>
      </c>
      <c r="M27" s="161">
        <v>0</v>
      </c>
      <c r="N27" s="161">
        <v>4</v>
      </c>
      <c r="P27">
        <v>0</v>
      </c>
      <c r="Q27">
        <v>4</v>
      </c>
      <c r="S27" s="161">
        <v>0</v>
      </c>
      <c r="T27" s="161">
        <v>4</v>
      </c>
      <c r="V27" s="67">
        <v>0</v>
      </c>
      <c r="W27" s="67">
        <v>4</v>
      </c>
      <c r="X27" s="67"/>
      <c r="Y27" s="161">
        <v>0</v>
      </c>
      <c r="Z27" s="161">
        <v>4</v>
      </c>
    </row>
    <row r="28" spans="2:26" ht="12.75">
      <c r="B28">
        <v>58</v>
      </c>
      <c r="C28" t="s">
        <v>224</v>
      </c>
      <c r="D28">
        <v>63</v>
      </c>
      <c r="E28">
        <v>221</v>
      </c>
      <c r="G28" s="161">
        <v>49</v>
      </c>
      <c r="H28" s="161">
        <v>149</v>
      </c>
      <c r="J28">
        <v>19</v>
      </c>
      <c r="K28">
        <v>105</v>
      </c>
      <c r="M28" s="161">
        <v>0</v>
      </c>
      <c r="N28" s="161">
        <v>72</v>
      </c>
      <c r="P28">
        <v>2</v>
      </c>
      <c r="Q28">
        <v>32</v>
      </c>
      <c r="S28" s="161">
        <v>2</v>
      </c>
      <c r="T28" s="161">
        <v>21</v>
      </c>
      <c r="V28" s="67">
        <v>10</v>
      </c>
      <c r="W28" s="67">
        <v>26</v>
      </c>
      <c r="X28" s="67"/>
      <c r="Y28" s="161">
        <v>19</v>
      </c>
      <c r="Z28" s="161">
        <v>45</v>
      </c>
    </row>
    <row r="29" spans="2:26" ht="12.75">
      <c r="B29">
        <v>59</v>
      </c>
      <c r="C29" t="s">
        <v>542</v>
      </c>
      <c r="D29">
        <v>295</v>
      </c>
      <c r="E29">
        <v>449</v>
      </c>
      <c r="G29" s="162">
        <v>1968</v>
      </c>
      <c r="H29" s="162">
        <v>2301</v>
      </c>
      <c r="I29" s="29"/>
      <c r="J29">
        <v>967</v>
      </c>
      <c r="K29" s="29">
        <v>3152</v>
      </c>
      <c r="L29" s="29"/>
      <c r="M29" s="161">
        <v>405</v>
      </c>
      <c r="N29" s="162">
        <v>2823</v>
      </c>
      <c r="O29" s="29"/>
      <c r="P29" s="67">
        <v>2</v>
      </c>
      <c r="Q29" s="67">
        <v>914</v>
      </c>
      <c r="R29" s="67"/>
      <c r="S29" s="161">
        <v>0</v>
      </c>
      <c r="T29" s="161">
        <v>556</v>
      </c>
      <c r="V29" s="67">
        <v>1</v>
      </c>
      <c r="W29" s="67">
        <v>510</v>
      </c>
      <c r="X29" s="67"/>
      <c r="Y29" s="161">
        <v>33</v>
      </c>
      <c r="Z29" s="161">
        <v>190</v>
      </c>
    </row>
    <row r="30" spans="2:26" ht="12.75">
      <c r="B30">
        <v>60</v>
      </c>
      <c r="C30" t="s">
        <v>543</v>
      </c>
      <c r="D30">
        <v>52</v>
      </c>
      <c r="E30">
        <v>145</v>
      </c>
      <c r="G30" s="161">
        <v>220</v>
      </c>
      <c r="H30" s="161">
        <v>336</v>
      </c>
      <c r="J30">
        <v>27</v>
      </c>
      <c r="K30">
        <v>282</v>
      </c>
      <c r="M30" s="161">
        <v>76</v>
      </c>
      <c r="N30" s="161">
        <v>316</v>
      </c>
      <c r="P30" s="67">
        <v>0</v>
      </c>
      <c r="Q30" s="67">
        <v>142</v>
      </c>
      <c r="R30" s="67"/>
      <c r="S30" s="161">
        <v>1</v>
      </c>
      <c r="T30" s="161">
        <v>108</v>
      </c>
      <c r="V30" s="67">
        <v>0</v>
      </c>
      <c r="W30" s="67">
        <v>32</v>
      </c>
      <c r="X30" s="67"/>
      <c r="Y30" s="161">
        <v>6</v>
      </c>
      <c r="Z30" s="161">
        <v>38</v>
      </c>
    </row>
    <row r="31" spans="2:26" ht="12.75">
      <c r="B31">
        <v>64</v>
      </c>
      <c r="C31" t="s">
        <v>544</v>
      </c>
      <c r="D31">
        <v>46</v>
      </c>
      <c r="E31">
        <v>55</v>
      </c>
      <c r="G31" s="161">
        <v>0</v>
      </c>
      <c r="H31" s="161">
        <v>53</v>
      </c>
      <c r="J31">
        <v>1</v>
      </c>
      <c r="K31">
        <v>39</v>
      </c>
      <c r="M31" s="161">
        <v>177</v>
      </c>
      <c r="N31" s="161">
        <v>182</v>
      </c>
      <c r="P31" s="67">
        <v>0</v>
      </c>
      <c r="Q31" s="67">
        <v>182</v>
      </c>
      <c r="R31" s="67"/>
      <c r="S31" s="161">
        <v>0</v>
      </c>
      <c r="T31" s="161">
        <v>181</v>
      </c>
      <c r="V31" s="67">
        <v>0</v>
      </c>
      <c r="W31" s="67">
        <v>181</v>
      </c>
      <c r="X31" s="67"/>
      <c r="Y31" s="161">
        <v>1</v>
      </c>
      <c r="Z31" s="161">
        <v>106</v>
      </c>
    </row>
    <row r="32" spans="2:26" ht="12.75">
      <c r="B32">
        <v>65</v>
      </c>
      <c r="C32" t="s">
        <v>545</v>
      </c>
      <c r="D32">
        <v>22</v>
      </c>
      <c r="E32">
        <v>34</v>
      </c>
      <c r="G32" s="161">
        <v>0</v>
      </c>
      <c r="H32" s="161">
        <v>21</v>
      </c>
      <c r="J32">
        <v>2</v>
      </c>
      <c r="K32">
        <v>10</v>
      </c>
      <c r="M32" s="161">
        <v>0</v>
      </c>
      <c r="N32" s="161">
        <v>3</v>
      </c>
      <c r="P32" s="67">
        <v>0</v>
      </c>
      <c r="Q32" s="67">
        <v>1</v>
      </c>
      <c r="R32" s="67"/>
      <c r="S32" s="161">
        <v>0</v>
      </c>
      <c r="T32" s="161">
        <v>1</v>
      </c>
      <c r="V32" s="67">
        <v>2</v>
      </c>
      <c r="W32" s="67">
        <v>3</v>
      </c>
      <c r="X32" s="67"/>
      <c r="Y32" s="161">
        <v>0</v>
      </c>
      <c r="Z32" s="161">
        <v>3</v>
      </c>
    </row>
    <row r="33" spans="2:26" ht="12.75">
      <c r="B33">
        <v>66</v>
      </c>
      <c r="C33" t="s">
        <v>597</v>
      </c>
      <c r="D33">
        <v>0</v>
      </c>
      <c r="E33">
        <v>0</v>
      </c>
      <c r="G33" s="161">
        <v>0</v>
      </c>
      <c r="H33" s="161">
        <v>0</v>
      </c>
      <c r="J33">
        <v>0</v>
      </c>
      <c r="K33">
        <v>0</v>
      </c>
      <c r="M33" s="161">
        <v>0</v>
      </c>
      <c r="N33" s="161">
        <v>0</v>
      </c>
      <c r="P33" s="67">
        <v>0</v>
      </c>
      <c r="Q33" s="67">
        <v>0</v>
      </c>
      <c r="R33" s="67"/>
      <c r="S33" s="161">
        <v>0</v>
      </c>
      <c r="T33" s="161">
        <v>0</v>
      </c>
      <c r="V33" s="67">
        <v>0</v>
      </c>
      <c r="W33" s="67">
        <v>0</v>
      </c>
      <c r="X33" s="67"/>
      <c r="Y33" s="161">
        <v>0</v>
      </c>
      <c r="Z33" s="161">
        <v>0</v>
      </c>
    </row>
    <row r="34" spans="2:26" ht="12.75">
      <c r="B34">
        <v>67</v>
      </c>
      <c r="C34" t="s">
        <v>546</v>
      </c>
      <c r="D34">
        <v>397</v>
      </c>
      <c r="E34">
        <v>535</v>
      </c>
      <c r="G34" s="161">
        <v>245</v>
      </c>
      <c r="H34" s="161">
        <v>748</v>
      </c>
      <c r="J34">
        <v>16</v>
      </c>
      <c r="K34">
        <v>597</v>
      </c>
      <c r="M34" s="161">
        <v>13</v>
      </c>
      <c r="N34" s="161">
        <v>101</v>
      </c>
      <c r="P34" s="67">
        <v>0</v>
      </c>
      <c r="Q34" s="67">
        <v>48</v>
      </c>
      <c r="R34" s="67"/>
      <c r="S34" s="161">
        <v>0</v>
      </c>
      <c r="T34" s="161">
        <v>34</v>
      </c>
      <c r="V34" s="67">
        <v>0</v>
      </c>
      <c r="W34" s="67">
        <v>26</v>
      </c>
      <c r="X34" s="67"/>
      <c r="Y34" s="161">
        <v>8</v>
      </c>
      <c r="Z34" s="161">
        <v>34</v>
      </c>
    </row>
    <row r="35" spans="2:26" ht="12.75">
      <c r="B35">
        <v>68</v>
      </c>
      <c r="C35" t="s">
        <v>547</v>
      </c>
      <c r="D35">
        <v>188</v>
      </c>
      <c r="E35">
        <v>417</v>
      </c>
      <c r="G35" s="161">
        <v>73</v>
      </c>
      <c r="H35" s="161">
        <v>435</v>
      </c>
      <c r="J35">
        <v>25</v>
      </c>
      <c r="K35">
        <v>408</v>
      </c>
      <c r="M35" s="161">
        <v>46</v>
      </c>
      <c r="N35" s="161">
        <v>322</v>
      </c>
      <c r="P35" s="67">
        <v>8</v>
      </c>
      <c r="Q35" s="67">
        <v>269</v>
      </c>
      <c r="R35" s="67"/>
      <c r="S35" s="161">
        <v>0</v>
      </c>
      <c r="T35" s="161">
        <v>256</v>
      </c>
      <c r="V35" s="67">
        <v>33</v>
      </c>
      <c r="W35" s="67">
        <v>289</v>
      </c>
      <c r="X35" s="67"/>
      <c r="Y35" s="161">
        <v>2</v>
      </c>
      <c r="Z35" s="161">
        <v>291</v>
      </c>
    </row>
    <row r="36" spans="2:26" ht="12.75">
      <c r="B36">
        <v>69</v>
      </c>
      <c r="C36" t="s">
        <v>548</v>
      </c>
      <c r="D36">
        <v>54</v>
      </c>
      <c r="E36">
        <v>110</v>
      </c>
      <c r="G36" s="161">
        <v>22</v>
      </c>
      <c r="H36" s="161">
        <v>91</v>
      </c>
      <c r="J36">
        <v>155</v>
      </c>
      <c r="K36">
        <v>219</v>
      </c>
      <c r="M36" s="161">
        <v>0</v>
      </c>
      <c r="N36" s="161">
        <v>185</v>
      </c>
      <c r="P36" s="67">
        <v>0</v>
      </c>
      <c r="Q36" s="67">
        <v>147</v>
      </c>
      <c r="R36" s="67"/>
      <c r="S36" s="161">
        <v>2</v>
      </c>
      <c r="T36" s="161">
        <v>2</v>
      </c>
      <c r="V36" s="67">
        <v>0</v>
      </c>
      <c r="W36" s="67">
        <v>2</v>
      </c>
      <c r="X36" s="67"/>
      <c r="Y36" s="161">
        <v>0</v>
      </c>
      <c r="Z36" s="161">
        <v>2</v>
      </c>
    </row>
    <row r="37" spans="2:26" ht="12.75">
      <c r="B37">
        <v>73</v>
      </c>
      <c r="C37" t="s">
        <v>207</v>
      </c>
      <c r="D37">
        <v>0</v>
      </c>
      <c r="E37">
        <v>235</v>
      </c>
      <c r="G37" s="161">
        <v>0</v>
      </c>
      <c r="H37" s="161">
        <v>207</v>
      </c>
      <c r="J37">
        <v>16</v>
      </c>
      <c r="K37">
        <v>180</v>
      </c>
      <c r="M37" s="161">
        <v>0</v>
      </c>
      <c r="N37" s="161">
        <v>165</v>
      </c>
      <c r="P37" s="67">
        <v>4</v>
      </c>
      <c r="Q37" s="67">
        <v>169</v>
      </c>
      <c r="R37" s="67"/>
      <c r="S37" s="161">
        <v>3</v>
      </c>
      <c r="T37" s="161">
        <v>152</v>
      </c>
      <c r="V37" s="67">
        <v>0</v>
      </c>
      <c r="W37" s="67">
        <v>152</v>
      </c>
      <c r="X37" s="67"/>
      <c r="Y37" s="161">
        <v>0</v>
      </c>
      <c r="Z37" s="161">
        <v>152</v>
      </c>
    </row>
    <row r="38" spans="2:26" ht="12.75">
      <c r="B38">
        <v>74</v>
      </c>
      <c r="C38" t="s">
        <v>217</v>
      </c>
      <c r="D38">
        <v>198</v>
      </c>
      <c r="E38">
        <v>218</v>
      </c>
      <c r="G38" s="161">
        <v>2</v>
      </c>
      <c r="H38" s="161">
        <v>204</v>
      </c>
      <c r="J38">
        <v>16</v>
      </c>
      <c r="K38">
        <v>158</v>
      </c>
      <c r="M38" s="161">
        <v>52</v>
      </c>
      <c r="N38" s="161">
        <v>65</v>
      </c>
      <c r="P38" s="67">
        <v>0</v>
      </c>
      <c r="Q38" s="67">
        <v>65</v>
      </c>
      <c r="R38" s="67"/>
      <c r="S38" s="161">
        <v>0</v>
      </c>
      <c r="T38" s="161">
        <v>57</v>
      </c>
      <c r="V38" s="67">
        <v>0</v>
      </c>
      <c r="W38" s="67">
        <v>5</v>
      </c>
      <c r="X38" s="67"/>
      <c r="Y38" s="161">
        <v>2</v>
      </c>
      <c r="Z38" s="161">
        <v>7</v>
      </c>
    </row>
    <row r="39" spans="2:26" ht="12.75">
      <c r="B39">
        <v>75</v>
      </c>
      <c r="C39" t="s">
        <v>309</v>
      </c>
      <c r="D39">
        <v>281</v>
      </c>
      <c r="E39">
        <v>308</v>
      </c>
      <c r="G39" s="161">
        <v>63</v>
      </c>
      <c r="H39" s="161">
        <v>331</v>
      </c>
      <c r="J39">
        <v>19</v>
      </c>
      <c r="K39">
        <v>282</v>
      </c>
      <c r="M39" s="161">
        <v>58</v>
      </c>
      <c r="N39" s="161">
        <v>93</v>
      </c>
      <c r="P39" s="67">
        <v>0</v>
      </c>
      <c r="Q39" s="67">
        <v>84</v>
      </c>
      <c r="R39" s="67"/>
      <c r="S39" s="161">
        <v>27</v>
      </c>
      <c r="T39" s="161">
        <v>80</v>
      </c>
      <c r="V39" s="67">
        <v>0</v>
      </c>
      <c r="W39" s="67">
        <v>54</v>
      </c>
      <c r="X39" s="67"/>
      <c r="Y39" s="161">
        <v>0</v>
      </c>
      <c r="Z39" s="161">
        <v>54</v>
      </c>
    </row>
    <row r="40" spans="2:26" ht="12.75">
      <c r="B40">
        <v>76</v>
      </c>
      <c r="C40" t="s">
        <v>549</v>
      </c>
      <c r="D40">
        <v>15</v>
      </c>
      <c r="E40">
        <v>40</v>
      </c>
      <c r="G40" s="161">
        <v>64</v>
      </c>
      <c r="H40" s="161">
        <v>94</v>
      </c>
      <c r="J40">
        <v>2</v>
      </c>
      <c r="K40" s="67">
        <v>94</v>
      </c>
      <c r="M40" s="161">
        <v>4</v>
      </c>
      <c r="N40" s="161">
        <v>81</v>
      </c>
      <c r="P40" s="67">
        <v>0</v>
      </c>
      <c r="Q40" s="67">
        <v>50</v>
      </c>
      <c r="R40" s="67"/>
      <c r="S40" s="161">
        <v>4</v>
      </c>
      <c r="T40" s="161">
        <v>52</v>
      </c>
      <c r="V40" s="67">
        <v>38</v>
      </c>
      <c r="W40" s="67">
        <v>86</v>
      </c>
      <c r="X40" s="67"/>
      <c r="Y40" s="161">
        <v>67</v>
      </c>
      <c r="Z40" s="161">
        <v>153</v>
      </c>
    </row>
    <row r="41" spans="2:26" ht="12.75">
      <c r="B41">
        <v>77</v>
      </c>
      <c r="C41" t="s">
        <v>550</v>
      </c>
      <c r="D41">
        <v>8</v>
      </c>
      <c r="E41">
        <v>8</v>
      </c>
      <c r="G41" s="161">
        <v>0</v>
      </c>
      <c r="H41" s="161">
        <v>8</v>
      </c>
      <c r="J41">
        <v>0</v>
      </c>
      <c r="K41">
        <v>8</v>
      </c>
      <c r="M41" s="161">
        <v>3</v>
      </c>
      <c r="N41" s="161">
        <v>3</v>
      </c>
      <c r="P41">
        <v>0</v>
      </c>
      <c r="Q41">
        <v>3</v>
      </c>
      <c r="S41" s="161">
        <v>0</v>
      </c>
      <c r="T41" s="161">
        <v>3</v>
      </c>
      <c r="V41">
        <v>0</v>
      </c>
      <c r="W41">
        <v>3</v>
      </c>
      <c r="Y41" s="161">
        <v>0</v>
      </c>
      <c r="Z41" s="161">
        <v>3</v>
      </c>
    </row>
    <row r="42" spans="2:26" ht="12.75">
      <c r="B42">
        <v>78</v>
      </c>
      <c r="C42" t="s">
        <v>551</v>
      </c>
      <c r="D42">
        <v>0</v>
      </c>
      <c r="E42">
        <v>0</v>
      </c>
      <c r="G42" s="161">
        <v>0</v>
      </c>
      <c r="H42" s="161">
        <v>0</v>
      </c>
      <c r="J42">
        <v>0</v>
      </c>
      <c r="K42">
        <v>0</v>
      </c>
      <c r="M42" s="161">
        <v>4</v>
      </c>
      <c r="N42" s="161">
        <v>4</v>
      </c>
      <c r="P42">
        <v>0</v>
      </c>
      <c r="Q42">
        <v>4</v>
      </c>
      <c r="S42" s="161">
        <v>0</v>
      </c>
      <c r="T42" s="161">
        <v>4</v>
      </c>
      <c r="V42">
        <v>0</v>
      </c>
      <c r="W42">
        <v>4</v>
      </c>
      <c r="Y42" s="161">
        <v>0</v>
      </c>
      <c r="Z42" s="161">
        <v>4</v>
      </c>
    </row>
    <row r="43" spans="2:26" ht="12.75">
      <c r="B43">
        <v>81</v>
      </c>
      <c r="C43" t="s">
        <v>552</v>
      </c>
      <c r="D43">
        <v>46</v>
      </c>
      <c r="E43">
        <v>46</v>
      </c>
      <c r="G43" s="161">
        <v>0</v>
      </c>
      <c r="H43" s="161">
        <v>46</v>
      </c>
      <c r="J43">
        <v>0</v>
      </c>
      <c r="K43">
        <v>46</v>
      </c>
      <c r="M43" s="161">
        <v>0</v>
      </c>
      <c r="N43" s="161">
        <v>46</v>
      </c>
      <c r="P43">
        <v>0</v>
      </c>
      <c r="Q43">
        <v>46</v>
      </c>
      <c r="S43" s="161">
        <v>0</v>
      </c>
      <c r="T43" s="161">
        <v>46</v>
      </c>
      <c r="V43">
        <v>0</v>
      </c>
      <c r="W43">
        <v>46</v>
      </c>
      <c r="Y43" s="161">
        <v>0</v>
      </c>
      <c r="Z43" s="161">
        <v>46</v>
      </c>
    </row>
    <row r="44" spans="2:26" ht="12.75">
      <c r="B44">
        <v>82</v>
      </c>
      <c r="C44" t="s">
        <v>159</v>
      </c>
      <c r="D44">
        <v>46</v>
      </c>
      <c r="E44">
        <v>46</v>
      </c>
      <c r="G44" s="161">
        <v>0</v>
      </c>
      <c r="H44" s="161">
        <v>46</v>
      </c>
      <c r="J44">
        <v>0</v>
      </c>
      <c r="K44">
        <v>46</v>
      </c>
      <c r="M44" s="161">
        <v>0</v>
      </c>
      <c r="N44" s="161">
        <v>26</v>
      </c>
      <c r="P44">
        <v>0</v>
      </c>
      <c r="Q44">
        <v>26</v>
      </c>
      <c r="S44" s="161">
        <v>0</v>
      </c>
      <c r="T44" s="161">
        <v>26</v>
      </c>
      <c r="V44">
        <v>0</v>
      </c>
      <c r="W44">
        <v>26</v>
      </c>
      <c r="Y44" s="161">
        <v>0</v>
      </c>
      <c r="Z44" s="161">
        <v>26</v>
      </c>
    </row>
    <row r="45" spans="2:26" ht="12.75">
      <c r="B45">
        <v>83</v>
      </c>
      <c r="C45" t="s">
        <v>553</v>
      </c>
      <c r="D45">
        <v>9</v>
      </c>
      <c r="E45">
        <v>9</v>
      </c>
      <c r="G45" s="161">
        <v>0</v>
      </c>
      <c r="H45" s="161">
        <v>9</v>
      </c>
      <c r="J45">
        <v>0</v>
      </c>
      <c r="K45">
        <v>0</v>
      </c>
      <c r="M45" s="161">
        <v>0</v>
      </c>
      <c r="N45" s="161">
        <v>0</v>
      </c>
      <c r="P45">
        <v>0</v>
      </c>
      <c r="Q45">
        <v>0</v>
      </c>
      <c r="S45" s="161">
        <v>0</v>
      </c>
      <c r="T45" s="161">
        <v>0</v>
      </c>
      <c r="V45">
        <v>0</v>
      </c>
      <c r="W45">
        <v>0</v>
      </c>
      <c r="Y45" s="161">
        <v>0</v>
      </c>
      <c r="Z45" s="161">
        <v>0</v>
      </c>
    </row>
    <row r="46" spans="2:26" ht="12.75">
      <c r="B46">
        <v>84</v>
      </c>
      <c r="C46" t="s">
        <v>554</v>
      </c>
      <c r="D46">
        <v>6</v>
      </c>
      <c r="E46">
        <v>20</v>
      </c>
      <c r="G46" s="161">
        <v>0</v>
      </c>
      <c r="H46" s="161">
        <v>20</v>
      </c>
      <c r="J46">
        <v>0</v>
      </c>
      <c r="K46">
        <v>14</v>
      </c>
      <c r="M46" s="161">
        <v>0</v>
      </c>
      <c r="N46" s="161">
        <v>0</v>
      </c>
      <c r="P46">
        <v>0</v>
      </c>
      <c r="Q46">
        <v>0</v>
      </c>
      <c r="S46" s="161">
        <v>0</v>
      </c>
      <c r="T46" s="161">
        <v>0</v>
      </c>
      <c r="V46">
        <v>4</v>
      </c>
      <c r="W46">
        <v>4</v>
      </c>
      <c r="Y46" s="161">
        <v>0</v>
      </c>
      <c r="Z46" s="161">
        <v>4</v>
      </c>
    </row>
    <row r="47" spans="2:26" ht="12.75">
      <c r="B47">
        <v>85</v>
      </c>
      <c r="C47" t="s">
        <v>302</v>
      </c>
      <c r="D47">
        <v>24</v>
      </c>
      <c r="E47">
        <v>98</v>
      </c>
      <c r="G47" s="161">
        <v>5</v>
      </c>
      <c r="H47" s="161">
        <v>64</v>
      </c>
      <c r="J47">
        <v>10</v>
      </c>
      <c r="K47">
        <v>64</v>
      </c>
      <c r="M47" s="161">
        <v>3</v>
      </c>
      <c r="N47" s="161">
        <v>62</v>
      </c>
      <c r="P47">
        <v>0</v>
      </c>
      <c r="Q47">
        <v>61</v>
      </c>
      <c r="S47" s="161">
        <v>1</v>
      </c>
      <c r="T47" s="161">
        <v>54</v>
      </c>
      <c r="V47">
        <v>0</v>
      </c>
      <c r="W47">
        <v>51</v>
      </c>
      <c r="Y47" s="161">
        <v>0</v>
      </c>
      <c r="Z47" s="161">
        <v>51</v>
      </c>
    </row>
    <row r="48" spans="2:26" ht="12.75">
      <c r="B48">
        <v>86</v>
      </c>
      <c r="C48" t="s">
        <v>555</v>
      </c>
      <c r="D48">
        <v>0</v>
      </c>
      <c r="E48">
        <v>27</v>
      </c>
      <c r="G48" s="161">
        <v>0</v>
      </c>
      <c r="H48" s="161">
        <v>16</v>
      </c>
      <c r="J48">
        <v>0</v>
      </c>
      <c r="K48">
        <v>16</v>
      </c>
      <c r="M48" s="161">
        <v>25</v>
      </c>
      <c r="N48" s="161">
        <v>41</v>
      </c>
      <c r="P48">
        <v>0</v>
      </c>
      <c r="Q48">
        <v>41</v>
      </c>
      <c r="S48" s="161">
        <v>0</v>
      </c>
      <c r="T48" s="161">
        <v>41</v>
      </c>
      <c r="V48">
        <v>0</v>
      </c>
      <c r="W48">
        <v>26</v>
      </c>
      <c r="Y48" s="161">
        <v>0</v>
      </c>
      <c r="Z48" s="161">
        <v>26</v>
      </c>
    </row>
    <row r="49" spans="2:26" ht="12.75">
      <c r="B49">
        <v>91</v>
      </c>
      <c r="C49" t="s">
        <v>598</v>
      </c>
      <c r="D49">
        <v>4</v>
      </c>
      <c r="E49">
        <v>26</v>
      </c>
      <c r="G49" s="161">
        <v>0</v>
      </c>
      <c r="H49" s="161">
        <v>12</v>
      </c>
      <c r="J49">
        <v>18</v>
      </c>
      <c r="K49">
        <v>22</v>
      </c>
      <c r="M49" s="161">
        <v>0</v>
      </c>
      <c r="N49" s="161">
        <v>18</v>
      </c>
      <c r="P49">
        <v>0</v>
      </c>
      <c r="Q49">
        <v>10</v>
      </c>
      <c r="S49" s="161">
        <v>0</v>
      </c>
      <c r="T49" s="161">
        <v>0</v>
      </c>
      <c r="V49">
        <v>0</v>
      </c>
      <c r="W49">
        <v>0</v>
      </c>
      <c r="Y49" s="161">
        <v>0</v>
      </c>
      <c r="Z49" s="161">
        <v>0</v>
      </c>
    </row>
    <row r="50" spans="2:26" ht="12.75">
      <c r="B50">
        <v>92</v>
      </c>
      <c r="C50" t="s">
        <v>556</v>
      </c>
      <c r="D50">
        <v>0</v>
      </c>
      <c r="E50">
        <v>6</v>
      </c>
      <c r="G50" s="161">
        <v>32</v>
      </c>
      <c r="H50" s="161">
        <v>38</v>
      </c>
      <c r="J50">
        <v>0</v>
      </c>
      <c r="K50">
        <v>32</v>
      </c>
      <c r="M50" s="161">
        <v>0</v>
      </c>
      <c r="N50" s="161">
        <v>0</v>
      </c>
      <c r="P50">
        <v>0</v>
      </c>
      <c r="Q50">
        <v>0</v>
      </c>
      <c r="S50" s="161">
        <v>0</v>
      </c>
      <c r="T50" s="161">
        <v>0</v>
      </c>
      <c r="V50">
        <v>0</v>
      </c>
      <c r="W50">
        <v>0</v>
      </c>
      <c r="Y50" s="161">
        <v>0</v>
      </c>
      <c r="Z50" s="161">
        <v>0</v>
      </c>
    </row>
    <row r="51" spans="2:26" ht="12.75">
      <c r="B51">
        <v>95</v>
      </c>
      <c r="C51" t="s">
        <v>304</v>
      </c>
      <c r="D51">
        <v>2</v>
      </c>
      <c r="E51">
        <v>26</v>
      </c>
      <c r="G51" s="161">
        <v>1</v>
      </c>
      <c r="H51" s="161">
        <v>20</v>
      </c>
      <c r="J51">
        <v>2</v>
      </c>
      <c r="K51">
        <v>5</v>
      </c>
      <c r="M51" s="161">
        <v>0</v>
      </c>
      <c r="N51" s="161">
        <v>2</v>
      </c>
      <c r="P51">
        <v>0</v>
      </c>
      <c r="Q51">
        <v>2</v>
      </c>
      <c r="S51" s="161">
        <v>0</v>
      </c>
      <c r="T51" s="161">
        <v>0</v>
      </c>
      <c r="V51">
        <v>0</v>
      </c>
      <c r="W51">
        <v>0</v>
      </c>
      <c r="Y51" s="161">
        <v>0</v>
      </c>
      <c r="Z51" s="161">
        <v>0</v>
      </c>
    </row>
    <row r="52" spans="2:26" ht="12.75">
      <c r="B52">
        <v>97</v>
      </c>
      <c r="C52" t="s">
        <v>559</v>
      </c>
      <c r="D52">
        <v>0</v>
      </c>
      <c r="E52">
        <v>0</v>
      </c>
      <c r="G52" s="161">
        <v>2</v>
      </c>
      <c r="H52" s="161">
        <v>2</v>
      </c>
      <c r="J52">
        <v>0</v>
      </c>
      <c r="K52">
        <v>2</v>
      </c>
      <c r="M52" s="161">
        <v>0</v>
      </c>
      <c r="N52" s="161">
        <v>2</v>
      </c>
      <c r="P52">
        <v>0</v>
      </c>
      <c r="Q52">
        <v>0</v>
      </c>
      <c r="S52" s="161">
        <v>0</v>
      </c>
      <c r="T52" s="161">
        <v>0</v>
      </c>
      <c r="V52">
        <v>0</v>
      </c>
      <c r="W52">
        <v>0</v>
      </c>
      <c r="Y52" s="161">
        <v>0</v>
      </c>
      <c r="Z52" s="161">
        <v>0</v>
      </c>
    </row>
    <row r="53" spans="2:26" ht="12.75">
      <c r="B53">
        <v>102</v>
      </c>
      <c r="C53" t="s">
        <v>560</v>
      </c>
      <c r="D53">
        <v>48</v>
      </c>
      <c r="E53">
        <v>48</v>
      </c>
      <c r="G53" s="161">
        <v>0</v>
      </c>
      <c r="H53" s="161">
        <v>48</v>
      </c>
      <c r="J53">
        <v>0</v>
      </c>
      <c r="K53">
        <v>44</v>
      </c>
      <c r="M53" s="161">
        <v>0</v>
      </c>
      <c r="N53" s="161">
        <v>0</v>
      </c>
      <c r="P53">
        <v>0</v>
      </c>
      <c r="Q53">
        <v>0</v>
      </c>
      <c r="S53" s="161">
        <v>0</v>
      </c>
      <c r="T53" s="161">
        <v>0</v>
      </c>
      <c r="V53">
        <v>0</v>
      </c>
      <c r="W53">
        <v>0</v>
      </c>
      <c r="Y53" s="161">
        <v>0</v>
      </c>
      <c r="Z53" s="161">
        <v>0</v>
      </c>
    </row>
    <row r="54" spans="2:26" ht="12.75">
      <c r="B54">
        <v>103</v>
      </c>
      <c r="C54" t="s">
        <v>561</v>
      </c>
      <c r="D54">
        <v>0</v>
      </c>
      <c r="E54">
        <v>0</v>
      </c>
      <c r="G54" s="161">
        <v>0</v>
      </c>
      <c r="H54" s="161">
        <v>0</v>
      </c>
      <c r="J54">
        <v>0</v>
      </c>
      <c r="K54">
        <v>0</v>
      </c>
      <c r="M54" s="161">
        <v>0</v>
      </c>
      <c r="N54" s="161">
        <v>0</v>
      </c>
      <c r="P54">
        <v>0</v>
      </c>
      <c r="Q54">
        <v>0</v>
      </c>
      <c r="S54" s="161">
        <v>0</v>
      </c>
      <c r="T54" s="161">
        <v>0</v>
      </c>
      <c r="V54">
        <v>0</v>
      </c>
      <c r="W54">
        <v>0</v>
      </c>
      <c r="Y54" s="161">
        <v>0</v>
      </c>
      <c r="Z54" s="161">
        <v>0</v>
      </c>
    </row>
    <row r="55" spans="2:26" ht="12.75">
      <c r="B55">
        <v>104</v>
      </c>
      <c r="C55" t="s">
        <v>562</v>
      </c>
      <c r="D55">
        <v>0</v>
      </c>
      <c r="E55">
        <v>0</v>
      </c>
      <c r="G55" s="161">
        <v>0</v>
      </c>
      <c r="H55" s="161">
        <v>0</v>
      </c>
      <c r="J55">
        <v>0</v>
      </c>
      <c r="K55">
        <v>0</v>
      </c>
      <c r="M55" s="161">
        <v>0</v>
      </c>
      <c r="N55" s="161">
        <v>1</v>
      </c>
      <c r="P55" s="67">
        <v>0</v>
      </c>
      <c r="Q55" s="67">
        <v>1</v>
      </c>
      <c r="R55" s="67"/>
      <c r="S55" s="161">
        <v>0</v>
      </c>
      <c r="T55" s="161">
        <v>1</v>
      </c>
      <c r="V55" s="67">
        <v>0</v>
      </c>
      <c r="W55" s="67">
        <v>1</v>
      </c>
      <c r="X55" s="67"/>
      <c r="Y55" s="161">
        <v>0</v>
      </c>
      <c r="Z55" s="161">
        <v>1</v>
      </c>
    </row>
    <row r="56" spans="2:26" ht="12.75">
      <c r="B56">
        <v>105</v>
      </c>
      <c r="C56" t="s">
        <v>599</v>
      </c>
      <c r="D56">
        <v>0</v>
      </c>
      <c r="E56">
        <v>7</v>
      </c>
      <c r="G56" s="161">
        <v>0</v>
      </c>
      <c r="H56" s="161">
        <v>7</v>
      </c>
      <c r="J56">
        <v>0</v>
      </c>
      <c r="K56">
        <v>0</v>
      </c>
      <c r="M56" s="161">
        <v>0</v>
      </c>
      <c r="N56" s="161">
        <v>0</v>
      </c>
      <c r="P56" s="67">
        <v>0</v>
      </c>
      <c r="Q56" s="67">
        <v>0</v>
      </c>
      <c r="R56" s="67"/>
      <c r="S56" s="161">
        <v>0</v>
      </c>
      <c r="T56" s="161">
        <v>0</v>
      </c>
      <c r="V56" s="67">
        <v>0</v>
      </c>
      <c r="W56" s="67">
        <v>0</v>
      </c>
      <c r="X56" s="67"/>
      <c r="Y56" s="161">
        <v>0</v>
      </c>
      <c r="Z56" s="161">
        <v>0</v>
      </c>
    </row>
    <row r="57" spans="2:26" ht="12.75">
      <c r="B57">
        <v>109</v>
      </c>
      <c r="C57" t="s">
        <v>563</v>
      </c>
      <c r="D57">
        <v>6</v>
      </c>
      <c r="E57">
        <v>6</v>
      </c>
      <c r="G57" s="161">
        <v>4</v>
      </c>
      <c r="H57" s="161">
        <v>10</v>
      </c>
      <c r="J57">
        <v>0</v>
      </c>
      <c r="K57">
        <v>4</v>
      </c>
      <c r="M57" s="161">
        <v>0</v>
      </c>
      <c r="N57" s="161">
        <v>0</v>
      </c>
      <c r="P57" s="67">
        <v>0</v>
      </c>
      <c r="Q57" s="67">
        <v>0</v>
      </c>
      <c r="R57" s="67"/>
      <c r="S57" s="161">
        <v>0</v>
      </c>
      <c r="T57" s="161">
        <v>0</v>
      </c>
      <c r="V57" s="67">
        <v>0</v>
      </c>
      <c r="W57" s="67">
        <v>0</v>
      </c>
      <c r="X57" s="67"/>
      <c r="Y57" s="161">
        <v>0</v>
      </c>
      <c r="Z57" s="161">
        <v>0</v>
      </c>
    </row>
    <row r="58" spans="2:26" ht="12.75">
      <c r="B58">
        <v>117</v>
      </c>
      <c r="C58" t="s">
        <v>319</v>
      </c>
      <c r="D58">
        <v>0</v>
      </c>
      <c r="E58">
        <v>13</v>
      </c>
      <c r="G58" s="161">
        <v>0</v>
      </c>
      <c r="H58" s="161">
        <v>5</v>
      </c>
      <c r="J58">
        <v>0</v>
      </c>
      <c r="K58">
        <v>5</v>
      </c>
      <c r="M58" s="161">
        <v>0</v>
      </c>
      <c r="N58" s="161">
        <v>5</v>
      </c>
      <c r="P58" s="67">
        <v>0</v>
      </c>
      <c r="Q58" s="67">
        <v>5</v>
      </c>
      <c r="R58" s="67"/>
      <c r="S58" s="161">
        <v>0</v>
      </c>
      <c r="T58" s="161">
        <v>5</v>
      </c>
      <c r="V58" s="67">
        <v>0</v>
      </c>
      <c r="W58" s="67">
        <v>5</v>
      </c>
      <c r="X58" s="67"/>
      <c r="Y58" s="161">
        <v>0</v>
      </c>
      <c r="Z58" s="161">
        <v>5</v>
      </c>
    </row>
    <row r="59" spans="2:26" ht="12.75">
      <c r="B59">
        <v>123</v>
      </c>
      <c r="C59" t="s">
        <v>564</v>
      </c>
      <c r="D59">
        <v>0</v>
      </c>
      <c r="E59">
        <v>0</v>
      </c>
      <c r="G59" s="161">
        <v>0</v>
      </c>
      <c r="H59" s="161">
        <v>0</v>
      </c>
      <c r="J59">
        <v>0</v>
      </c>
      <c r="K59">
        <v>0</v>
      </c>
      <c r="M59" s="161">
        <v>0</v>
      </c>
      <c r="N59" s="161">
        <v>0</v>
      </c>
      <c r="P59" s="67">
        <v>0</v>
      </c>
      <c r="Q59" s="67">
        <v>0</v>
      </c>
      <c r="R59" s="67"/>
      <c r="S59" s="161">
        <v>0</v>
      </c>
      <c r="T59" s="161">
        <v>0</v>
      </c>
      <c r="V59" s="67">
        <v>0</v>
      </c>
      <c r="W59" s="67">
        <v>0</v>
      </c>
      <c r="X59" s="67"/>
      <c r="Y59" s="161">
        <v>0</v>
      </c>
      <c r="Z59" s="161">
        <v>0</v>
      </c>
    </row>
    <row r="60" spans="2:26" ht="12.75">
      <c r="B60">
        <v>128</v>
      </c>
      <c r="C60" t="s">
        <v>573</v>
      </c>
      <c r="D60">
        <v>0</v>
      </c>
      <c r="E60">
        <v>14</v>
      </c>
      <c r="G60" s="161">
        <v>17</v>
      </c>
      <c r="H60" s="161">
        <v>31</v>
      </c>
      <c r="J60">
        <v>0</v>
      </c>
      <c r="K60">
        <v>17</v>
      </c>
      <c r="M60" s="161">
        <v>14</v>
      </c>
      <c r="N60" s="161">
        <v>28</v>
      </c>
      <c r="P60" s="67">
        <v>0</v>
      </c>
      <c r="Q60" s="67">
        <v>0</v>
      </c>
      <c r="R60" s="67"/>
      <c r="S60" s="161">
        <v>5</v>
      </c>
      <c r="T60" s="161">
        <v>5</v>
      </c>
      <c r="V60" s="67">
        <v>0</v>
      </c>
      <c r="W60" s="67">
        <v>5</v>
      </c>
      <c r="X60" s="67"/>
      <c r="Y60" s="161">
        <v>0</v>
      </c>
      <c r="Z60" s="161">
        <v>5</v>
      </c>
    </row>
    <row r="61" spans="2:26" ht="12.75">
      <c r="B61">
        <v>136</v>
      </c>
      <c r="C61" t="s">
        <v>568</v>
      </c>
      <c r="D61">
        <v>0</v>
      </c>
      <c r="E61">
        <v>0</v>
      </c>
      <c r="G61" s="161">
        <v>0</v>
      </c>
      <c r="H61" s="161">
        <v>0</v>
      </c>
      <c r="J61">
        <v>0</v>
      </c>
      <c r="K61">
        <v>0</v>
      </c>
      <c r="M61" s="161">
        <v>4</v>
      </c>
      <c r="N61" s="161">
        <v>4</v>
      </c>
      <c r="P61" s="67">
        <v>0</v>
      </c>
      <c r="Q61" s="67">
        <v>4</v>
      </c>
      <c r="R61" s="67"/>
      <c r="S61" s="161">
        <v>0</v>
      </c>
      <c r="T61" s="161">
        <v>4</v>
      </c>
      <c r="V61" s="67">
        <v>0</v>
      </c>
      <c r="W61" s="67">
        <v>4</v>
      </c>
      <c r="X61" s="67"/>
      <c r="Y61" s="161">
        <v>0</v>
      </c>
      <c r="Z61" s="161">
        <v>4</v>
      </c>
    </row>
    <row r="62" spans="2:26" ht="12.75">
      <c r="B62">
        <v>137</v>
      </c>
      <c r="C62" t="s">
        <v>569</v>
      </c>
      <c r="D62">
        <v>0</v>
      </c>
      <c r="E62">
        <v>0</v>
      </c>
      <c r="G62" s="161">
        <v>0</v>
      </c>
      <c r="H62" s="161">
        <v>0</v>
      </c>
      <c r="J62">
        <v>0</v>
      </c>
      <c r="K62">
        <v>0</v>
      </c>
      <c r="M62" s="161">
        <v>0</v>
      </c>
      <c r="N62" s="161">
        <v>0</v>
      </c>
      <c r="P62" s="67">
        <v>0</v>
      </c>
      <c r="Q62" s="67">
        <v>0</v>
      </c>
      <c r="R62" s="67"/>
      <c r="S62" s="161">
        <v>0</v>
      </c>
      <c r="T62" s="161">
        <v>0</v>
      </c>
      <c r="V62" s="67">
        <v>0</v>
      </c>
      <c r="W62" s="67">
        <v>0</v>
      </c>
      <c r="X62" s="67"/>
      <c r="Y62" s="161">
        <v>0</v>
      </c>
      <c r="Z62" s="161">
        <v>0</v>
      </c>
    </row>
    <row r="63" spans="3:26" ht="12.75">
      <c r="C63" t="s">
        <v>575</v>
      </c>
      <c r="D63" s="29">
        <v>2474</v>
      </c>
      <c r="E63" s="29">
        <v>5328</v>
      </c>
      <c r="F63" s="29"/>
      <c r="G63" s="162">
        <v>3194</v>
      </c>
      <c r="H63" s="162">
        <v>7276</v>
      </c>
      <c r="I63" s="29"/>
      <c r="J63" s="29">
        <v>1755</v>
      </c>
      <c r="K63" s="13">
        <v>7652</v>
      </c>
      <c r="L63" s="29"/>
      <c r="M63" s="162">
        <v>1142</v>
      </c>
      <c r="N63" s="162">
        <v>5860</v>
      </c>
      <c r="O63" s="29"/>
      <c r="P63" s="67">
        <v>27</v>
      </c>
      <c r="Q63" s="13">
        <v>3131</v>
      </c>
      <c r="R63" s="13"/>
      <c r="S63" s="161">
        <v>61</v>
      </c>
      <c r="T63" s="162">
        <v>2165</v>
      </c>
      <c r="V63" s="67">
        <v>101</v>
      </c>
      <c r="W63" s="13">
        <v>1871</v>
      </c>
      <c r="X63" s="13"/>
      <c r="Y63" s="161">
        <v>141</v>
      </c>
      <c r="Z63" s="162">
        <v>1581</v>
      </c>
    </row>
    <row r="65" ht="12.75">
      <c r="A65" s="7" t="s">
        <v>18</v>
      </c>
    </row>
    <row r="66" ht="12.75">
      <c r="A66" s="5" t="s">
        <v>600</v>
      </c>
    </row>
    <row r="73" spans="23:26" ht="12.75">
      <c r="W73" s="67"/>
      <c r="X73" s="67"/>
      <c r="Z73"/>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Q126"/>
  <sheetViews>
    <sheetView workbookViewId="0" topLeftCell="A1">
      <selection activeCell="F129" sqref="F129"/>
    </sheetView>
  </sheetViews>
  <sheetFormatPr defaultColWidth="9.140625" defaultRowHeight="12.75"/>
  <cols>
    <col min="1" max="2" width="9.140625" style="1" customWidth="1"/>
    <col min="3" max="3" width="10.140625" style="1" bestFit="1" customWidth="1"/>
    <col min="4" max="4" width="9.57421875" style="1" bestFit="1" customWidth="1"/>
    <col min="5" max="5" width="11.140625" style="1" bestFit="1" customWidth="1"/>
    <col min="6" max="8" width="9.140625" style="184" customWidth="1"/>
    <col min="9" max="9" width="10.140625" style="184" bestFit="1" customWidth="1"/>
    <col min="10" max="14" width="9.140625" style="184" customWidth="1"/>
    <col min="15" max="15" width="10.00390625" style="184" bestFit="1" customWidth="1"/>
    <col min="16" max="16" width="9.57421875" style="184" bestFit="1" customWidth="1"/>
    <col min="17" max="17" width="9.140625" style="184" customWidth="1"/>
    <col min="18" max="18" width="10.8515625" style="1" bestFit="1" customWidth="1"/>
    <col min="19" max="19" width="12.7109375" style="1" bestFit="1" customWidth="1"/>
    <col min="20" max="23" width="9.140625" style="1" customWidth="1"/>
    <col min="24" max="24" width="10.140625" style="1" bestFit="1" customWidth="1"/>
    <col min="25" max="25" width="8.00390625" style="1" bestFit="1" customWidth="1"/>
    <col min="26" max="26" width="11.140625" style="1" bestFit="1" customWidth="1"/>
    <col min="27" max="27" width="9.00390625" style="1" bestFit="1" customWidth="1"/>
    <col min="28" max="28" width="6.57421875" style="1" bestFit="1" customWidth="1"/>
    <col min="29" max="29" width="7.00390625" style="1" bestFit="1" customWidth="1"/>
    <col min="30" max="30" width="10.140625" style="1" bestFit="1" customWidth="1"/>
    <col min="31" max="31" width="7.00390625" style="1" bestFit="1" customWidth="1"/>
    <col min="32" max="36" width="9.140625" style="1" customWidth="1"/>
    <col min="37" max="37" width="9.57421875" style="1" bestFit="1" customWidth="1"/>
    <col min="38" max="39" width="9.140625" style="1" customWidth="1"/>
    <col min="40" max="40" width="10.8515625" style="1" bestFit="1" customWidth="1"/>
    <col min="41" max="16384" width="9.140625" style="1" customWidth="1"/>
  </cols>
  <sheetData>
    <row r="1" ht="12.75">
      <c r="A1" s="4" t="s">
        <v>761</v>
      </c>
    </row>
    <row r="2" ht="14.25">
      <c r="A2" s="4" t="s">
        <v>762</v>
      </c>
    </row>
    <row r="5" spans="1:30" ht="12.75">
      <c r="A5" s="190"/>
      <c r="B5" s="225" t="s">
        <v>326</v>
      </c>
      <c r="C5" s="225"/>
      <c r="D5" s="225" t="s">
        <v>327</v>
      </c>
      <c r="E5" s="225"/>
      <c r="F5" s="226" t="s">
        <v>763</v>
      </c>
      <c r="G5" s="226"/>
      <c r="H5" s="226" t="s">
        <v>764</v>
      </c>
      <c r="I5" s="226"/>
      <c r="J5" s="226" t="s">
        <v>765</v>
      </c>
      <c r="K5" s="226"/>
      <c r="L5" s="226" t="s">
        <v>329</v>
      </c>
      <c r="M5" s="226"/>
      <c r="N5" s="226" t="s">
        <v>330</v>
      </c>
      <c r="O5" s="226"/>
      <c r="P5" s="226" t="s">
        <v>766</v>
      </c>
      <c r="Q5" s="226"/>
      <c r="R5" s="225" t="s">
        <v>328</v>
      </c>
      <c r="S5" s="225"/>
      <c r="T5" s="225" t="s">
        <v>767</v>
      </c>
      <c r="U5" s="225"/>
      <c r="V5" s="190"/>
      <c r="W5" s="190"/>
      <c r="X5" s="190"/>
      <c r="Y5" s="190"/>
      <c r="Z5" s="190"/>
      <c r="AA5" s="190"/>
      <c r="AB5" s="190"/>
      <c r="AC5" s="190"/>
      <c r="AD5" s="190"/>
    </row>
    <row r="6" spans="1:21" ht="15.75">
      <c r="A6" s="190" t="s">
        <v>36</v>
      </c>
      <c r="B6" s="190" t="s">
        <v>768</v>
      </c>
      <c r="C6" s="190" t="s">
        <v>769</v>
      </c>
      <c r="D6" s="190" t="s">
        <v>768</v>
      </c>
      <c r="E6" s="190" t="s">
        <v>770</v>
      </c>
      <c r="F6" s="191" t="s">
        <v>798</v>
      </c>
      <c r="G6" s="191" t="s">
        <v>770</v>
      </c>
      <c r="H6" s="191" t="s">
        <v>771</v>
      </c>
      <c r="I6" s="191" t="s">
        <v>770</v>
      </c>
      <c r="J6" s="191" t="s">
        <v>771</v>
      </c>
      <c r="K6" s="191" t="s">
        <v>770</v>
      </c>
      <c r="L6" s="191" t="s">
        <v>772</v>
      </c>
      <c r="M6" s="191" t="s">
        <v>770</v>
      </c>
      <c r="N6" s="191" t="s">
        <v>772</v>
      </c>
      <c r="O6" s="191" t="s">
        <v>770</v>
      </c>
      <c r="P6" s="191" t="s">
        <v>768</v>
      </c>
      <c r="Q6" s="191" t="s">
        <v>770</v>
      </c>
      <c r="R6" s="190" t="s">
        <v>771</v>
      </c>
      <c r="S6" s="190" t="s">
        <v>769</v>
      </c>
      <c r="T6" s="190" t="s">
        <v>772</v>
      </c>
      <c r="U6" s="190" t="s">
        <v>770</v>
      </c>
    </row>
    <row r="7" spans="1:21" ht="12.75">
      <c r="A7" s="190" t="s">
        <v>773</v>
      </c>
      <c r="B7" s="190"/>
      <c r="C7" s="190"/>
      <c r="D7" s="190"/>
      <c r="E7" s="190"/>
      <c r="F7" s="191"/>
      <c r="G7" s="191"/>
      <c r="H7" s="191"/>
      <c r="I7" s="191"/>
      <c r="J7" s="191"/>
      <c r="K7" s="191"/>
      <c r="L7" s="191"/>
      <c r="M7" s="191"/>
      <c r="N7" s="191"/>
      <c r="O7" s="191"/>
      <c r="P7" s="191"/>
      <c r="Q7" s="191"/>
      <c r="R7" s="190"/>
      <c r="S7" s="190"/>
      <c r="T7" s="190"/>
      <c r="U7" s="190"/>
    </row>
    <row r="8" spans="1:43" ht="12.75">
      <c r="A8" s="190">
        <v>1899</v>
      </c>
      <c r="B8" s="192">
        <v>1153889</v>
      </c>
      <c r="C8" s="190">
        <v>23.85</v>
      </c>
      <c r="D8" s="192">
        <v>496101</v>
      </c>
      <c r="E8" s="193">
        <v>329</v>
      </c>
      <c r="F8" s="191" t="s">
        <v>483</v>
      </c>
      <c r="G8" s="191" t="s">
        <v>483</v>
      </c>
      <c r="H8" s="191" t="s">
        <v>483</v>
      </c>
      <c r="I8" s="191" t="s">
        <v>483</v>
      </c>
      <c r="J8" s="191" t="s">
        <v>483</v>
      </c>
      <c r="K8" s="191" t="s">
        <v>483</v>
      </c>
      <c r="L8" s="191">
        <v>250</v>
      </c>
      <c r="M8" s="194">
        <v>17</v>
      </c>
      <c r="N8" s="191" t="s">
        <v>483</v>
      </c>
      <c r="O8" s="191" t="s">
        <v>483</v>
      </c>
      <c r="P8" s="191" t="s">
        <v>483</v>
      </c>
      <c r="Q8" s="191" t="s">
        <v>483</v>
      </c>
      <c r="R8" s="190" t="s">
        <v>483</v>
      </c>
      <c r="S8" s="190" t="s">
        <v>483</v>
      </c>
      <c r="T8" s="190" t="s">
        <v>483</v>
      </c>
      <c r="U8" s="190" t="s">
        <v>483</v>
      </c>
      <c r="X8" s="192"/>
      <c r="Y8" s="190"/>
      <c r="Z8" s="192"/>
      <c r="AA8" s="190"/>
      <c r="AB8" s="190"/>
      <c r="AC8" s="190"/>
      <c r="AD8" s="190"/>
      <c r="AE8" s="190"/>
      <c r="AF8" s="190"/>
      <c r="AG8" s="190"/>
      <c r="AH8" s="190"/>
      <c r="AI8" s="190"/>
      <c r="AJ8" s="190"/>
      <c r="AK8" s="190"/>
      <c r="AL8" s="190"/>
      <c r="AM8" s="190"/>
      <c r="AN8" s="190"/>
      <c r="AO8" s="190"/>
      <c r="AP8" s="190"/>
      <c r="AQ8" s="190"/>
    </row>
    <row r="9" spans="1:43" ht="12.75">
      <c r="A9" s="190">
        <v>1900</v>
      </c>
      <c r="B9" s="192">
        <v>395030</v>
      </c>
      <c r="C9" s="190">
        <v>8.17</v>
      </c>
      <c r="D9" s="192">
        <v>73300</v>
      </c>
      <c r="E9" s="190">
        <v>45.5</v>
      </c>
      <c r="F9" s="191" t="s">
        <v>483</v>
      </c>
      <c r="G9" s="191" t="s">
        <v>483</v>
      </c>
      <c r="H9" s="191" t="s">
        <v>483</v>
      </c>
      <c r="I9" s="191" t="s">
        <v>483</v>
      </c>
      <c r="J9" s="191" t="s">
        <v>483</v>
      </c>
      <c r="K9" s="191" t="s">
        <v>483</v>
      </c>
      <c r="L9" s="191">
        <v>40</v>
      </c>
      <c r="M9" s="194">
        <v>3.4</v>
      </c>
      <c r="N9" s="191" t="s">
        <v>483</v>
      </c>
      <c r="O9" s="191" t="s">
        <v>483</v>
      </c>
      <c r="P9" s="191" t="s">
        <v>483</v>
      </c>
      <c r="Q9" s="191" t="s">
        <v>483</v>
      </c>
      <c r="R9" s="190" t="s">
        <v>483</v>
      </c>
      <c r="S9" s="190" t="s">
        <v>483</v>
      </c>
      <c r="T9" s="190" t="s">
        <v>483</v>
      </c>
      <c r="U9" s="190" t="s">
        <v>483</v>
      </c>
      <c r="X9" s="192"/>
      <c r="Y9" s="190"/>
      <c r="Z9" s="192"/>
      <c r="AA9" s="190"/>
      <c r="AB9" s="190"/>
      <c r="AC9" s="190"/>
      <c r="AD9" s="190"/>
      <c r="AE9" s="190"/>
      <c r="AF9" s="190"/>
      <c r="AG9" s="190"/>
      <c r="AH9" s="190"/>
      <c r="AI9" s="190"/>
      <c r="AJ9" s="190"/>
      <c r="AK9" s="190"/>
      <c r="AL9" s="190"/>
      <c r="AM9" s="190"/>
      <c r="AN9" s="190"/>
      <c r="AO9" s="190"/>
      <c r="AP9" s="190"/>
      <c r="AQ9" s="190"/>
    </row>
    <row r="10" spans="1:43" ht="12.75">
      <c r="A10" s="190">
        <v>1901</v>
      </c>
      <c r="B10" s="192">
        <v>335369</v>
      </c>
      <c r="C10" s="190">
        <v>6.93</v>
      </c>
      <c r="D10" s="192">
        <v>47900</v>
      </c>
      <c r="E10" s="190">
        <v>28.6</v>
      </c>
      <c r="F10" s="191" t="s">
        <v>483</v>
      </c>
      <c r="G10" s="191" t="s">
        <v>483</v>
      </c>
      <c r="H10" s="191" t="s">
        <v>483</v>
      </c>
      <c r="I10" s="191" t="s">
        <v>483</v>
      </c>
      <c r="J10" s="191" t="s">
        <v>483</v>
      </c>
      <c r="K10" s="191" t="s">
        <v>483</v>
      </c>
      <c r="L10" s="191">
        <v>40</v>
      </c>
      <c r="M10" s="194">
        <v>3.4</v>
      </c>
      <c r="N10" s="191" t="s">
        <v>483</v>
      </c>
      <c r="O10" s="191" t="s">
        <v>483</v>
      </c>
      <c r="P10" s="191" t="s">
        <v>483</v>
      </c>
      <c r="Q10" s="191" t="s">
        <v>483</v>
      </c>
      <c r="R10" s="192">
        <v>250000</v>
      </c>
      <c r="S10" s="195">
        <v>0.04</v>
      </c>
      <c r="T10" s="190" t="s">
        <v>483</v>
      </c>
      <c r="U10" s="190" t="s">
        <v>650</v>
      </c>
      <c r="X10" s="192"/>
      <c r="Y10" s="190"/>
      <c r="Z10" s="192"/>
      <c r="AA10" s="190"/>
      <c r="AB10" s="190"/>
      <c r="AC10" s="190"/>
      <c r="AD10" s="190"/>
      <c r="AE10" s="190"/>
      <c r="AF10" s="190"/>
      <c r="AG10" s="190"/>
      <c r="AH10" s="190"/>
      <c r="AI10" s="190"/>
      <c r="AJ10" s="190"/>
      <c r="AK10" s="190"/>
      <c r="AL10" s="190"/>
      <c r="AM10" s="190"/>
      <c r="AN10" s="192"/>
      <c r="AO10" s="190"/>
      <c r="AP10" s="190"/>
      <c r="AQ10" s="190"/>
    </row>
    <row r="11" spans="1:43" ht="12.75">
      <c r="A11" s="190">
        <v>1902</v>
      </c>
      <c r="B11" s="192">
        <v>400709</v>
      </c>
      <c r="C11" s="190">
        <v>8.28</v>
      </c>
      <c r="D11" s="192">
        <v>92000</v>
      </c>
      <c r="E11" s="190">
        <v>48.5</v>
      </c>
      <c r="F11" s="191" t="s">
        <v>483</v>
      </c>
      <c r="G11" s="191" t="s">
        <v>483</v>
      </c>
      <c r="H11" s="191" t="s">
        <v>483</v>
      </c>
      <c r="I11" s="191" t="s">
        <v>483</v>
      </c>
      <c r="J11" s="196">
        <v>30000</v>
      </c>
      <c r="K11" s="191">
        <v>8</v>
      </c>
      <c r="L11" s="191">
        <v>30</v>
      </c>
      <c r="M11" s="194">
        <v>2.5</v>
      </c>
      <c r="N11" s="191" t="s">
        <v>483</v>
      </c>
      <c r="O11" s="191" t="s">
        <v>483</v>
      </c>
      <c r="P11" s="191" t="s">
        <v>483</v>
      </c>
      <c r="Q11" s="191" t="s">
        <v>483</v>
      </c>
      <c r="R11" s="192">
        <v>360000</v>
      </c>
      <c r="S11" s="195">
        <v>0.04</v>
      </c>
      <c r="T11" s="190" t="s">
        <v>483</v>
      </c>
      <c r="U11" s="190" t="s">
        <v>483</v>
      </c>
      <c r="X11" s="192"/>
      <c r="Y11" s="190"/>
      <c r="Z11" s="192"/>
      <c r="AA11" s="190"/>
      <c r="AB11" s="190"/>
      <c r="AC11" s="190"/>
      <c r="AD11" s="190"/>
      <c r="AE11" s="190"/>
      <c r="AF11" s="192"/>
      <c r="AG11" s="190"/>
      <c r="AH11" s="190"/>
      <c r="AI11" s="190"/>
      <c r="AJ11" s="190"/>
      <c r="AK11" s="190"/>
      <c r="AL11" s="190"/>
      <c r="AM11" s="190"/>
      <c r="AN11" s="192"/>
      <c r="AO11" s="190"/>
      <c r="AP11" s="190"/>
      <c r="AQ11" s="190"/>
    </row>
    <row r="12" spans="1:43" ht="12.75">
      <c r="A12" s="190">
        <v>1903</v>
      </c>
      <c r="B12" s="192">
        <v>420069</v>
      </c>
      <c r="C12" s="190">
        <v>8.68</v>
      </c>
      <c r="D12" s="192">
        <v>143600</v>
      </c>
      <c r="E12" s="190">
        <v>77.8</v>
      </c>
      <c r="F12" s="191" t="s">
        <v>483</v>
      </c>
      <c r="G12" s="191" t="s">
        <v>483</v>
      </c>
      <c r="H12" s="191" t="s">
        <v>483</v>
      </c>
      <c r="I12" s="191" t="s">
        <v>483</v>
      </c>
      <c r="J12" s="196">
        <v>50000</v>
      </c>
      <c r="K12" s="191">
        <v>14</v>
      </c>
      <c r="L12" s="191">
        <v>30</v>
      </c>
      <c r="M12" s="194">
        <v>2.5</v>
      </c>
      <c r="N12" s="191" t="s">
        <v>483</v>
      </c>
      <c r="O12" s="191" t="s">
        <v>483</v>
      </c>
      <c r="P12" s="191" t="s">
        <v>483</v>
      </c>
      <c r="Q12" s="191" t="s">
        <v>483</v>
      </c>
      <c r="R12" s="192">
        <v>1200000</v>
      </c>
      <c r="S12" s="195">
        <v>0.16</v>
      </c>
      <c r="T12" s="190" t="s">
        <v>483</v>
      </c>
      <c r="U12" s="190" t="s">
        <v>650</v>
      </c>
      <c r="X12" s="192"/>
      <c r="Y12" s="190"/>
      <c r="Z12" s="192"/>
      <c r="AA12" s="190"/>
      <c r="AB12" s="190"/>
      <c r="AC12" s="190"/>
      <c r="AD12" s="190"/>
      <c r="AE12" s="190"/>
      <c r="AF12" s="192"/>
      <c r="AG12" s="190"/>
      <c r="AH12" s="190"/>
      <c r="AI12" s="190"/>
      <c r="AJ12" s="190"/>
      <c r="AK12" s="190"/>
      <c r="AL12" s="190"/>
      <c r="AM12" s="190"/>
      <c r="AN12" s="192"/>
      <c r="AO12" s="190"/>
      <c r="AP12" s="190"/>
      <c r="AQ12" s="190"/>
    </row>
    <row r="13" spans="1:43" ht="12.75">
      <c r="A13" s="190">
        <v>1904</v>
      </c>
      <c r="B13" s="192">
        <v>443115</v>
      </c>
      <c r="C13" s="190">
        <v>9.16</v>
      </c>
      <c r="D13" s="192">
        <v>198700</v>
      </c>
      <c r="E13" s="190">
        <v>114.9</v>
      </c>
      <c r="F13" s="191" t="s">
        <v>483</v>
      </c>
      <c r="G13" s="191" t="s">
        <v>483</v>
      </c>
      <c r="H13" s="191" t="s">
        <v>483</v>
      </c>
      <c r="I13" s="191" t="s">
        <v>483</v>
      </c>
      <c r="J13" s="196">
        <v>28000</v>
      </c>
      <c r="K13" s="191">
        <v>8</v>
      </c>
      <c r="L13" s="191">
        <v>30</v>
      </c>
      <c r="M13" s="194">
        <v>2.5</v>
      </c>
      <c r="N13" s="191" t="s">
        <v>483</v>
      </c>
      <c r="O13" s="191" t="s">
        <v>483</v>
      </c>
      <c r="P13" s="191" t="s">
        <v>483</v>
      </c>
      <c r="Q13" s="191" t="s">
        <v>483</v>
      </c>
      <c r="R13" s="192">
        <v>2043586</v>
      </c>
      <c r="S13" s="195">
        <v>0.28</v>
      </c>
      <c r="T13" s="190" t="s">
        <v>483</v>
      </c>
      <c r="U13" s="190" t="s">
        <v>483</v>
      </c>
      <c r="X13" s="192"/>
      <c r="Y13" s="190"/>
      <c r="Z13" s="192"/>
      <c r="AA13" s="190"/>
      <c r="AB13" s="190"/>
      <c r="AC13" s="190"/>
      <c r="AD13" s="190"/>
      <c r="AE13" s="190"/>
      <c r="AF13" s="192"/>
      <c r="AG13" s="190"/>
      <c r="AH13" s="190"/>
      <c r="AI13" s="190"/>
      <c r="AJ13" s="190"/>
      <c r="AK13" s="190"/>
      <c r="AL13" s="190"/>
      <c r="AM13" s="190"/>
      <c r="AN13" s="192"/>
      <c r="AO13" s="190"/>
      <c r="AP13" s="190"/>
      <c r="AQ13" s="190"/>
    </row>
    <row r="14" spans="1:43" ht="12.75">
      <c r="A14" s="190">
        <v>1905</v>
      </c>
      <c r="B14" s="192">
        <v>756101</v>
      </c>
      <c r="C14" s="190">
        <v>15.63</v>
      </c>
      <c r="D14" s="192">
        <v>132174</v>
      </c>
      <c r="E14" s="190">
        <v>80.2</v>
      </c>
      <c r="F14" s="191" t="s">
        <v>483</v>
      </c>
      <c r="G14" s="191" t="s">
        <v>483</v>
      </c>
      <c r="H14" s="191" t="s">
        <v>483</v>
      </c>
      <c r="I14" s="191" t="s">
        <v>483</v>
      </c>
      <c r="J14" s="196">
        <v>12000</v>
      </c>
      <c r="K14" s="191">
        <v>4</v>
      </c>
      <c r="L14" s="191">
        <v>30</v>
      </c>
      <c r="M14" s="194">
        <v>2.6</v>
      </c>
      <c r="N14" s="191" t="s">
        <v>483</v>
      </c>
      <c r="O14" s="191" t="s">
        <v>483</v>
      </c>
      <c r="P14" s="191" t="s">
        <v>483</v>
      </c>
      <c r="Q14" s="191" t="s">
        <v>483</v>
      </c>
      <c r="R14" s="192">
        <v>4805236</v>
      </c>
      <c r="S14" s="195">
        <v>0.75</v>
      </c>
      <c r="T14" s="190" t="s">
        <v>483</v>
      </c>
      <c r="U14" s="190" t="s">
        <v>483</v>
      </c>
      <c r="X14" s="192"/>
      <c r="Y14" s="190"/>
      <c r="Z14" s="192"/>
      <c r="AA14" s="190"/>
      <c r="AB14" s="190"/>
      <c r="AC14" s="190"/>
      <c r="AD14" s="190"/>
      <c r="AE14" s="190"/>
      <c r="AF14" s="192"/>
      <c r="AG14" s="190"/>
      <c r="AH14" s="190"/>
      <c r="AI14" s="190"/>
      <c r="AJ14" s="190"/>
      <c r="AK14" s="190"/>
      <c r="AL14" s="190"/>
      <c r="AM14" s="190"/>
      <c r="AN14" s="192"/>
      <c r="AO14" s="190"/>
      <c r="AP14" s="190"/>
      <c r="AQ14" s="190"/>
    </row>
    <row r="15" spans="1:43" ht="12.75">
      <c r="A15" s="190">
        <v>1906</v>
      </c>
      <c r="B15" s="192">
        <v>1066030</v>
      </c>
      <c r="C15" s="190">
        <v>22.04</v>
      </c>
      <c r="D15" s="192">
        <v>203500</v>
      </c>
      <c r="E15" s="190">
        <v>136.4</v>
      </c>
      <c r="F15" s="191" t="s">
        <v>483</v>
      </c>
      <c r="G15" s="191" t="s">
        <v>483</v>
      </c>
      <c r="H15" s="191" t="s">
        <v>483</v>
      </c>
      <c r="I15" s="191" t="s">
        <v>483</v>
      </c>
      <c r="J15" s="196">
        <v>68000</v>
      </c>
      <c r="K15" s="191">
        <v>38.6</v>
      </c>
      <c r="L15" s="191">
        <v>30</v>
      </c>
      <c r="M15" s="194">
        <v>3.4</v>
      </c>
      <c r="N15" s="191" t="s">
        <v>483</v>
      </c>
      <c r="O15" s="191" t="s">
        <v>483</v>
      </c>
      <c r="P15" s="191" t="s">
        <v>483</v>
      </c>
      <c r="Q15" s="191" t="s">
        <v>483</v>
      </c>
      <c r="R15" s="192">
        <v>5871811</v>
      </c>
      <c r="S15" s="195">
        <v>1.13</v>
      </c>
      <c r="T15" s="190" t="s">
        <v>483</v>
      </c>
      <c r="U15" s="190" t="s">
        <v>483</v>
      </c>
      <c r="X15" s="192"/>
      <c r="Y15" s="190"/>
      <c r="Z15" s="192"/>
      <c r="AA15" s="190"/>
      <c r="AB15" s="190"/>
      <c r="AC15" s="190"/>
      <c r="AD15" s="190"/>
      <c r="AE15" s="190"/>
      <c r="AF15" s="192"/>
      <c r="AG15" s="190"/>
      <c r="AH15" s="190"/>
      <c r="AI15" s="190"/>
      <c r="AJ15" s="190"/>
      <c r="AK15" s="190"/>
      <c r="AL15" s="190"/>
      <c r="AM15" s="190"/>
      <c r="AN15" s="192"/>
      <c r="AO15" s="190"/>
      <c r="AP15" s="190"/>
      <c r="AQ15" s="190"/>
    </row>
    <row r="16" spans="1:43" ht="12.75">
      <c r="A16" s="190">
        <v>1907</v>
      </c>
      <c r="B16" s="192">
        <v>936043</v>
      </c>
      <c r="C16" s="190">
        <v>19.35</v>
      </c>
      <c r="D16" s="192">
        <v>149784</v>
      </c>
      <c r="E16" s="190">
        <v>98.8</v>
      </c>
      <c r="F16" s="191" t="s">
        <v>483</v>
      </c>
      <c r="G16" s="191" t="s">
        <v>483</v>
      </c>
      <c r="H16" s="191" t="s">
        <v>483</v>
      </c>
      <c r="I16" s="191" t="s">
        <v>483</v>
      </c>
      <c r="J16" s="196">
        <v>44000</v>
      </c>
      <c r="K16" s="191">
        <v>16.8</v>
      </c>
      <c r="L16" s="191">
        <v>30</v>
      </c>
      <c r="M16" s="194">
        <v>3.2</v>
      </c>
      <c r="N16" s="191" t="s">
        <v>483</v>
      </c>
      <c r="O16" s="191" t="s">
        <v>483</v>
      </c>
      <c r="P16" s="191" t="s">
        <v>483</v>
      </c>
      <c r="Q16" s="191" t="s">
        <v>483</v>
      </c>
      <c r="R16" s="192">
        <v>6308786</v>
      </c>
      <c r="S16" s="195">
        <v>1.26</v>
      </c>
      <c r="T16" s="190" t="s">
        <v>483</v>
      </c>
      <c r="U16" s="190" t="s">
        <v>483</v>
      </c>
      <c r="X16" s="192"/>
      <c r="Y16" s="190"/>
      <c r="Z16" s="192"/>
      <c r="AA16" s="190"/>
      <c r="AB16" s="190"/>
      <c r="AC16" s="190"/>
      <c r="AD16" s="190"/>
      <c r="AE16" s="190"/>
      <c r="AF16" s="192"/>
      <c r="AG16" s="190"/>
      <c r="AH16" s="190"/>
      <c r="AI16" s="190"/>
      <c r="AJ16" s="190"/>
      <c r="AK16" s="190"/>
      <c r="AL16" s="190"/>
      <c r="AM16" s="190"/>
      <c r="AN16" s="192"/>
      <c r="AO16" s="190"/>
      <c r="AP16" s="190"/>
      <c r="AQ16" s="190"/>
    </row>
    <row r="17" spans="1:43" ht="12.75">
      <c r="A17" s="190">
        <v>1908</v>
      </c>
      <c r="B17" s="192">
        <v>933290</v>
      </c>
      <c r="C17" s="190">
        <v>19.29</v>
      </c>
      <c r="D17" s="192">
        <v>135672</v>
      </c>
      <c r="E17" s="190">
        <v>71.9</v>
      </c>
      <c r="F17" s="191" t="s">
        <v>483</v>
      </c>
      <c r="G17" s="191" t="s">
        <v>483</v>
      </c>
      <c r="H17" s="191" t="s">
        <v>483</v>
      </c>
      <c r="I17" s="191" t="s">
        <v>483</v>
      </c>
      <c r="J17" s="196">
        <v>50000</v>
      </c>
      <c r="K17" s="191">
        <v>15.2</v>
      </c>
      <c r="L17" s="191">
        <v>40</v>
      </c>
      <c r="M17" s="194">
        <v>3.4</v>
      </c>
      <c r="N17" s="191" t="s">
        <v>483</v>
      </c>
      <c r="O17" s="191" t="s">
        <v>483</v>
      </c>
      <c r="P17" s="191" t="s">
        <v>483</v>
      </c>
      <c r="Q17" s="191" t="s">
        <v>483</v>
      </c>
      <c r="R17" s="192">
        <v>4585362</v>
      </c>
      <c r="S17" s="195">
        <v>0.61</v>
      </c>
      <c r="T17" s="190" t="s">
        <v>483</v>
      </c>
      <c r="U17" s="190" t="s">
        <v>483</v>
      </c>
      <c r="X17" s="192"/>
      <c r="Y17" s="190"/>
      <c r="Z17" s="192"/>
      <c r="AA17" s="190"/>
      <c r="AB17" s="190"/>
      <c r="AC17" s="190"/>
      <c r="AD17" s="190"/>
      <c r="AE17" s="190"/>
      <c r="AF17" s="192"/>
      <c r="AG17" s="190"/>
      <c r="AH17" s="190"/>
      <c r="AI17" s="190"/>
      <c r="AJ17" s="190"/>
      <c r="AK17" s="190"/>
      <c r="AL17" s="190"/>
      <c r="AM17" s="190"/>
      <c r="AN17" s="192"/>
      <c r="AO17" s="190"/>
      <c r="AP17" s="190"/>
      <c r="AQ17" s="190"/>
    </row>
    <row r="18" spans="1:43" ht="12.75">
      <c r="A18" s="190">
        <v>1909</v>
      </c>
      <c r="B18" s="192">
        <v>987417</v>
      </c>
      <c r="C18" s="190">
        <v>20.41</v>
      </c>
      <c r="D18" s="192">
        <v>147950</v>
      </c>
      <c r="E18" s="190">
        <v>76.9</v>
      </c>
      <c r="F18" s="191" t="s">
        <v>483</v>
      </c>
      <c r="G18" s="191" t="s">
        <v>483</v>
      </c>
      <c r="H18" s="191" t="s">
        <v>483</v>
      </c>
      <c r="I18" s="191" t="s">
        <v>483</v>
      </c>
      <c r="J18" s="196">
        <v>22000</v>
      </c>
      <c r="K18" s="191">
        <v>7.6</v>
      </c>
      <c r="L18" s="191">
        <v>69</v>
      </c>
      <c r="M18" s="194">
        <v>5.9</v>
      </c>
      <c r="N18" s="191" t="s">
        <v>483</v>
      </c>
      <c r="O18" s="191" t="s">
        <v>483</v>
      </c>
      <c r="P18" s="191" t="s">
        <v>483</v>
      </c>
      <c r="Q18" s="191" t="s">
        <v>483</v>
      </c>
      <c r="R18" s="192">
        <v>4124705</v>
      </c>
      <c r="S18" s="195">
        <v>0.54</v>
      </c>
      <c r="T18" s="190" t="s">
        <v>483</v>
      </c>
      <c r="U18" s="197" t="s">
        <v>483</v>
      </c>
      <c r="X18" s="192"/>
      <c r="Y18" s="190"/>
      <c r="Z18" s="192"/>
      <c r="AA18" s="190"/>
      <c r="AB18" s="190"/>
      <c r="AC18" s="190"/>
      <c r="AD18" s="190"/>
      <c r="AE18" s="190"/>
      <c r="AF18" s="192"/>
      <c r="AG18" s="190"/>
      <c r="AH18" s="190"/>
      <c r="AI18" s="190"/>
      <c r="AJ18" s="190"/>
      <c r="AK18" s="190"/>
      <c r="AL18" s="190"/>
      <c r="AM18" s="190"/>
      <c r="AN18" s="192"/>
      <c r="AO18" s="190"/>
      <c r="AP18" s="190"/>
      <c r="AQ18" s="190"/>
    </row>
    <row r="19" spans="1:43" ht="12.75">
      <c r="A19" s="190">
        <v>1910</v>
      </c>
      <c r="B19" s="192">
        <v>780131</v>
      </c>
      <c r="C19" s="190">
        <v>16.13</v>
      </c>
      <c r="D19" s="192">
        <v>157850</v>
      </c>
      <c r="E19" s="190">
        <v>85.2</v>
      </c>
      <c r="F19" s="191" t="s">
        <v>483</v>
      </c>
      <c r="G19" s="191" t="s">
        <v>483</v>
      </c>
      <c r="H19" s="191" t="s">
        <v>483</v>
      </c>
      <c r="I19" s="191" t="s">
        <v>483</v>
      </c>
      <c r="J19" s="196">
        <v>20000</v>
      </c>
      <c r="K19" s="191">
        <v>8.3</v>
      </c>
      <c r="L19" s="191">
        <v>75</v>
      </c>
      <c r="M19" s="194">
        <v>6.6</v>
      </c>
      <c r="N19" s="191" t="s">
        <v>483</v>
      </c>
      <c r="O19" s="191" t="s">
        <v>483</v>
      </c>
      <c r="P19" s="191" t="s">
        <v>483</v>
      </c>
      <c r="Q19" s="191" t="s">
        <v>483</v>
      </c>
      <c r="R19" s="192">
        <v>4241689</v>
      </c>
      <c r="S19" s="195">
        <v>0.54</v>
      </c>
      <c r="T19" s="190" t="s">
        <v>483</v>
      </c>
      <c r="U19" s="197" t="s">
        <v>483</v>
      </c>
      <c r="X19" s="192"/>
      <c r="Y19" s="190"/>
      <c r="Z19" s="192"/>
      <c r="AA19" s="190"/>
      <c r="AB19" s="190"/>
      <c r="AC19" s="190"/>
      <c r="AD19" s="190"/>
      <c r="AE19" s="190"/>
      <c r="AF19" s="192"/>
      <c r="AG19" s="190"/>
      <c r="AH19" s="190"/>
      <c r="AI19" s="190"/>
      <c r="AJ19" s="190"/>
      <c r="AK19" s="190"/>
      <c r="AL19" s="190"/>
      <c r="AM19" s="190"/>
      <c r="AN19" s="192"/>
      <c r="AO19" s="190"/>
      <c r="AP19" s="190"/>
      <c r="AQ19" s="190"/>
    </row>
    <row r="20" spans="1:43" ht="12.75">
      <c r="A20" s="190">
        <v>1911</v>
      </c>
      <c r="B20" s="192">
        <v>815276</v>
      </c>
      <c r="C20" s="190">
        <v>16.85</v>
      </c>
      <c r="D20" s="192">
        <v>460231</v>
      </c>
      <c r="E20" s="190">
        <v>243.9</v>
      </c>
      <c r="F20" s="191" t="s">
        <v>483</v>
      </c>
      <c r="G20" s="191" t="s">
        <v>483</v>
      </c>
      <c r="H20" s="191" t="s">
        <v>483</v>
      </c>
      <c r="I20" s="191" t="s">
        <v>483</v>
      </c>
      <c r="J20" s="196">
        <v>122000</v>
      </c>
      <c r="K20" s="191">
        <v>52.8</v>
      </c>
      <c r="L20" s="191">
        <v>51</v>
      </c>
      <c r="M20" s="194">
        <v>4.5</v>
      </c>
      <c r="N20" s="191" t="s">
        <v>483</v>
      </c>
      <c r="O20" s="191" t="s">
        <v>483</v>
      </c>
      <c r="P20" s="191" t="s">
        <v>483</v>
      </c>
      <c r="Q20" s="191" t="s">
        <v>483</v>
      </c>
      <c r="R20" s="192">
        <v>27267778</v>
      </c>
      <c r="S20" s="195">
        <v>3.4</v>
      </c>
      <c r="T20" s="190" t="s">
        <v>483</v>
      </c>
      <c r="U20" s="197" t="s">
        <v>483</v>
      </c>
      <c r="X20" s="192"/>
      <c r="Y20" s="190"/>
      <c r="Z20" s="192"/>
      <c r="AA20" s="190"/>
      <c r="AB20" s="190"/>
      <c r="AC20" s="190"/>
      <c r="AD20" s="190"/>
      <c r="AE20" s="190"/>
      <c r="AF20" s="192"/>
      <c r="AG20" s="190"/>
      <c r="AH20" s="190"/>
      <c r="AI20" s="190"/>
      <c r="AJ20" s="190"/>
      <c r="AK20" s="190"/>
      <c r="AL20" s="190"/>
      <c r="AM20" s="190"/>
      <c r="AN20" s="192"/>
      <c r="AO20" s="190"/>
      <c r="AP20" s="190"/>
      <c r="AQ20" s="190"/>
    </row>
    <row r="21" spans="1:43" ht="12.75">
      <c r="A21" s="190">
        <v>1912</v>
      </c>
      <c r="B21" s="192">
        <v>829436</v>
      </c>
      <c r="C21" s="190">
        <v>17.14</v>
      </c>
      <c r="D21" s="192">
        <v>515186</v>
      </c>
      <c r="E21" s="190">
        <v>316.8</v>
      </c>
      <c r="F21" s="191" t="s">
        <v>483</v>
      </c>
      <c r="G21" s="191" t="s">
        <v>483</v>
      </c>
      <c r="H21" s="191" t="s">
        <v>483</v>
      </c>
      <c r="I21" s="191" t="s">
        <v>483</v>
      </c>
      <c r="J21" s="196">
        <v>260000</v>
      </c>
      <c r="K21" s="191">
        <v>119.6</v>
      </c>
      <c r="L21" s="191">
        <v>45</v>
      </c>
      <c r="M21" s="194">
        <v>4.1</v>
      </c>
      <c r="N21" s="191" t="s">
        <v>483</v>
      </c>
      <c r="O21" s="191" t="s">
        <v>483</v>
      </c>
      <c r="P21" s="191" t="s">
        <v>483</v>
      </c>
      <c r="Q21" s="191" t="s">
        <v>483</v>
      </c>
      <c r="R21" s="192">
        <v>29230491</v>
      </c>
      <c r="S21" s="195">
        <v>4.82</v>
      </c>
      <c r="T21" s="190" t="s">
        <v>483</v>
      </c>
      <c r="U21" s="197" t="s">
        <v>483</v>
      </c>
      <c r="X21" s="192"/>
      <c r="Y21" s="190"/>
      <c r="Z21" s="192"/>
      <c r="AA21" s="190"/>
      <c r="AB21" s="190"/>
      <c r="AC21" s="190"/>
      <c r="AD21" s="190"/>
      <c r="AE21" s="190"/>
      <c r="AF21" s="192"/>
      <c r="AG21" s="190"/>
      <c r="AH21" s="190"/>
      <c r="AI21" s="190"/>
      <c r="AJ21" s="190"/>
      <c r="AK21" s="190"/>
      <c r="AL21" s="190"/>
      <c r="AM21" s="190"/>
      <c r="AN21" s="192"/>
      <c r="AO21" s="190"/>
      <c r="AP21" s="190"/>
      <c r="AQ21" s="190"/>
    </row>
    <row r="22" spans="1:43" ht="12.75">
      <c r="A22" s="190">
        <v>1913</v>
      </c>
      <c r="B22" s="192">
        <v>755947</v>
      </c>
      <c r="C22" s="190">
        <v>15.63</v>
      </c>
      <c r="D22" s="192">
        <v>362563</v>
      </c>
      <c r="E22" s="190">
        <v>218.9</v>
      </c>
      <c r="F22" s="191" t="s">
        <v>483</v>
      </c>
      <c r="G22" s="191" t="s">
        <v>483</v>
      </c>
      <c r="H22" s="191" t="s">
        <v>483</v>
      </c>
      <c r="I22" s="191" t="s">
        <v>483</v>
      </c>
      <c r="J22" s="191" t="s">
        <v>774</v>
      </c>
      <c r="K22" s="191" t="s">
        <v>775</v>
      </c>
      <c r="L22" s="191">
        <v>6</v>
      </c>
      <c r="M22" s="194">
        <v>0.6</v>
      </c>
      <c r="N22" s="191" t="s">
        <v>483</v>
      </c>
      <c r="O22" s="191" t="s">
        <v>483</v>
      </c>
      <c r="P22" s="191" t="s">
        <v>483</v>
      </c>
      <c r="Q22" s="191" t="s">
        <v>483</v>
      </c>
      <c r="R22" s="192">
        <v>21659958</v>
      </c>
      <c r="S22" s="195">
        <v>3.35</v>
      </c>
      <c r="T22" s="190" t="s">
        <v>483</v>
      </c>
      <c r="U22" s="197" t="s">
        <v>483</v>
      </c>
      <c r="X22" s="192"/>
      <c r="Y22" s="190"/>
      <c r="Z22" s="192"/>
      <c r="AA22" s="190"/>
      <c r="AB22" s="190"/>
      <c r="AC22" s="190"/>
      <c r="AD22" s="190"/>
      <c r="AE22" s="190"/>
      <c r="AF22" s="192"/>
      <c r="AG22" s="190"/>
      <c r="AH22" s="190"/>
      <c r="AI22" s="190"/>
      <c r="AJ22" s="190"/>
      <c r="AK22" s="190"/>
      <c r="AL22" s="190"/>
      <c r="AM22" s="190"/>
      <c r="AN22" s="192"/>
      <c r="AO22" s="190"/>
      <c r="AP22" s="190"/>
      <c r="AQ22" s="190"/>
    </row>
    <row r="23" spans="1:43" ht="12.75">
      <c r="A23" s="190">
        <v>1914</v>
      </c>
      <c r="B23" s="192">
        <v>762596</v>
      </c>
      <c r="C23" s="190">
        <v>15.76</v>
      </c>
      <c r="D23" s="192">
        <v>394805</v>
      </c>
      <c r="E23" s="190">
        <v>218.3</v>
      </c>
      <c r="F23" s="191" t="s">
        <v>483</v>
      </c>
      <c r="G23" s="191" t="s">
        <v>483</v>
      </c>
      <c r="H23" s="191" t="s">
        <v>483</v>
      </c>
      <c r="I23" s="191" t="s">
        <v>483</v>
      </c>
      <c r="J23" s="196">
        <v>208000</v>
      </c>
      <c r="K23" s="191">
        <v>66.6</v>
      </c>
      <c r="L23" s="191">
        <v>28</v>
      </c>
      <c r="M23" s="194">
        <v>1.3</v>
      </c>
      <c r="N23" s="191" t="s">
        <v>483</v>
      </c>
      <c r="O23" s="191" t="s">
        <v>483</v>
      </c>
      <c r="P23" s="191" t="s">
        <v>483</v>
      </c>
      <c r="Q23" s="191" t="s">
        <v>483</v>
      </c>
      <c r="R23" s="192">
        <v>21450628</v>
      </c>
      <c r="S23" s="195">
        <v>2.85</v>
      </c>
      <c r="T23" s="190" t="s">
        <v>483</v>
      </c>
      <c r="U23" s="197" t="s">
        <v>483</v>
      </c>
      <c r="X23" s="192"/>
      <c r="Y23" s="190"/>
      <c r="Z23" s="192"/>
      <c r="AA23" s="190"/>
      <c r="AB23" s="190"/>
      <c r="AC23" s="190"/>
      <c r="AD23" s="190"/>
      <c r="AE23" s="190"/>
      <c r="AF23" s="192"/>
      <c r="AG23" s="190"/>
      <c r="AH23" s="190"/>
      <c r="AI23" s="190"/>
      <c r="AJ23" s="190"/>
      <c r="AK23" s="190"/>
      <c r="AL23" s="190"/>
      <c r="AM23" s="190"/>
      <c r="AN23" s="192"/>
      <c r="AO23" s="190"/>
      <c r="AP23" s="190"/>
      <c r="AQ23" s="190"/>
    </row>
    <row r="24" spans="1:43" ht="12.75">
      <c r="A24" s="190">
        <v>1915</v>
      </c>
      <c r="B24" s="192">
        <v>807966</v>
      </c>
      <c r="C24" s="190">
        <v>16.7</v>
      </c>
      <c r="D24" s="192">
        <v>1071782</v>
      </c>
      <c r="E24" s="190">
        <v>543.3</v>
      </c>
      <c r="F24" s="191" t="s">
        <v>483</v>
      </c>
      <c r="G24" s="191" t="s">
        <v>483</v>
      </c>
      <c r="H24" s="196">
        <v>520000</v>
      </c>
      <c r="I24" s="191" t="s">
        <v>33</v>
      </c>
      <c r="J24" s="196">
        <v>204000</v>
      </c>
      <c r="K24" s="191">
        <v>78.8</v>
      </c>
      <c r="L24" s="191">
        <v>437</v>
      </c>
      <c r="M24" s="194">
        <v>41.1</v>
      </c>
      <c r="N24" s="191" t="s">
        <v>483</v>
      </c>
      <c r="O24" s="191" t="s">
        <v>483</v>
      </c>
      <c r="P24" s="191" t="s">
        <v>483</v>
      </c>
      <c r="Q24" s="191" t="s">
        <v>483</v>
      </c>
      <c r="R24" s="192">
        <v>86509312</v>
      </c>
      <c r="S24" s="195">
        <v>15.14</v>
      </c>
      <c r="T24" s="190" t="s">
        <v>483</v>
      </c>
      <c r="U24" s="197" t="s">
        <v>483</v>
      </c>
      <c r="X24" s="192"/>
      <c r="Y24" s="190"/>
      <c r="Z24" s="192"/>
      <c r="AA24" s="190"/>
      <c r="AB24" s="190"/>
      <c r="AC24" s="190"/>
      <c r="AD24" s="192"/>
      <c r="AE24" s="190"/>
      <c r="AF24" s="192"/>
      <c r="AG24" s="190"/>
      <c r="AH24" s="190"/>
      <c r="AI24" s="190"/>
      <c r="AJ24" s="190"/>
      <c r="AK24" s="190"/>
      <c r="AL24" s="190"/>
      <c r="AM24" s="190"/>
      <c r="AN24" s="192"/>
      <c r="AO24" s="190"/>
      <c r="AP24" s="190"/>
      <c r="AQ24" s="190"/>
    </row>
    <row r="25" spans="1:43" ht="12.75">
      <c r="A25" s="190">
        <v>1916</v>
      </c>
      <c r="B25" s="192">
        <v>834068</v>
      </c>
      <c r="C25" s="190">
        <v>17.24</v>
      </c>
      <c r="D25" s="192">
        <v>1379171</v>
      </c>
      <c r="E25" s="190">
        <v>907.4</v>
      </c>
      <c r="F25" s="191" t="s">
        <v>483</v>
      </c>
      <c r="G25" s="191" t="s">
        <v>483</v>
      </c>
      <c r="H25" s="196">
        <v>1200000</v>
      </c>
      <c r="I25" s="191" t="s">
        <v>33</v>
      </c>
      <c r="J25" s="196">
        <v>278000</v>
      </c>
      <c r="K25" s="191">
        <v>121</v>
      </c>
      <c r="L25" s="191">
        <v>820</v>
      </c>
      <c r="M25" s="194">
        <v>113.2</v>
      </c>
      <c r="N25" s="191" t="s">
        <v>483</v>
      </c>
      <c r="O25" s="191" t="s">
        <v>483</v>
      </c>
      <c r="P25" s="191">
        <v>8</v>
      </c>
      <c r="Q25" s="194">
        <v>0.7</v>
      </c>
      <c r="R25" s="192">
        <v>119654839</v>
      </c>
      <c r="S25" s="195">
        <v>29.5</v>
      </c>
      <c r="T25" s="190" t="s">
        <v>483</v>
      </c>
      <c r="U25" s="197" t="s">
        <v>483</v>
      </c>
      <c r="X25" s="192"/>
      <c r="Y25" s="190"/>
      <c r="Z25" s="192"/>
      <c r="AA25" s="190"/>
      <c r="AB25" s="190"/>
      <c r="AC25" s="190"/>
      <c r="AD25" s="192"/>
      <c r="AE25" s="190"/>
      <c r="AF25" s="192"/>
      <c r="AG25" s="190"/>
      <c r="AH25" s="190"/>
      <c r="AI25" s="190"/>
      <c r="AJ25" s="190"/>
      <c r="AK25" s="190"/>
      <c r="AL25" s="190"/>
      <c r="AM25" s="190"/>
      <c r="AN25" s="192"/>
      <c r="AO25" s="190"/>
      <c r="AP25" s="190"/>
      <c r="AQ25" s="190"/>
    </row>
    <row r="26" spans="1:43" ht="12.75">
      <c r="A26" s="190">
        <v>1917</v>
      </c>
      <c r="B26" s="192">
        <v>709049</v>
      </c>
      <c r="C26" s="190">
        <v>14.66</v>
      </c>
      <c r="D26" s="192">
        <v>1239150</v>
      </c>
      <c r="E26" s="197">
        <v>1020.6</v>
      </c>
      <c r="F26" s="191" t="s">
        <v>483</v>
      </c>
      <c r="G26" s="191" t="s">
        <v>483</v>
      </c>
      <c r="H26" s="196">
        <v>500000</v>
      </c>
      <c r="I26" s="191" t="s">
        <v>33</v>
      </c>
      <c r="J26" s="196">
        <v>200000</v>
      </c>
      <c r="K26" s="191">
        <v>123.3</v>
      </c>
      <c r="L26" s="191">
        <v>852</v>
      </c>
      <c r="M26" s="194">
        <v>146.6</v>
      </c>
      <c r="N26" s="191" t="s">
        <v>483</v>
      </c>
      <c r="O26" s="191" t="s">
        <v>483</v>
      </c>
      <c r="P26" s="191">
        <v>53</v>
      </c>
      <c r="Q26" s="194">
        <v>5.5</v>
      </c>
      <c r="R26" s="192">
        <v>88793400</v>
      </c>
      <c r="S26" s="195">
        <v>24.4</v>
      </c>
      <c r="T26" s="192">
        <v>1100</v>
      </c>
      <c r="U26" s="197" t="s">
        <v>776</v>
      </c>
      <c r="X26" s="192"/>
      <c r="Y26" s="190"/>
      <c r="Z26" s="192"/>
      <c r="AA26" s="195"/>
      <c r="AB26" s="190"/>
      <c r="AC26" s="190"/>
      <c r="AD26" s="192"/>
      <c r="AE26" s="190"/>
      <c r="AF26" s="192"/>
      <c r="AG26" s="190"/>
      <c r="AH26" s="190"/>
      <c r="AI26" s="190"/>
      <c r="AJ26" s="190"/>
      <c r="AK26" s="190"/>
      <c r="AL26" s="190"/>
      <c r="AM26" s="190"/>
      <c r="AN26" s="192"/>
      <c r="AO26" s="190"/>
      <c r="AP26" s="192"/>
      <c r="AQ26" s="190"/>
    </row>
    <row r="27" spans="1:43" ht="12.75">
      <c r="A27" s="190">
        <v>1918</v>
      </c>
      <c r="B27" s="192">
        <v>458641</v>
      </c>
      <c r="C27" s="190">
        <v>9.48</v>
      </c>
      <c r="D27" s="192">
        <v>847789</v>
      </c>
      <c r="E27" s="190">
        <v>847.8</v>
      </c>
      <c r="F27" s="191" t="s">
        <v>483</v>
      </c>
      <c r="G27" s="191" t="s">
        <v>483</v>
      </c>
      <c r="H27" s="196">
        <v>540000</v>
      </c>
      <c r="I27" s="191" t="s">
        <v>33</v>
      </c>
      <c r="J27" s="196">
        <v>136000</v>
      </c>
      <c r="K27" s="191">
        <v>118</v>
      </c>
      <c r="L27" s="191">
        <v>564</v>
      </c>
      <c r="M27" s="194">
        <v>80.1</v>
      </c>
      <c r="N27" s="191" t="s">
        <v>483</v>
      </c>
      <c r="O27" s="191" t="s">
        <v>483</v>
      </c>
      <c r="P27" s="191">
        <v>284</v>
      </c>
      <c r="Q27" s="194">
        <v>36.6</v>
      </c>
      <c r="R27" s="192">
        <v>69224951</v>
      </c>
      <c r="S27" s="195">
        <v>17.1</v>
      </c>
      <c r="T27" s="192">
        <v>1100</v>
      </c>
      <c r="U27" s="197" t="s">
        <v>776</v>
      </c>
      <c r="X27" s="192"/>
      <c r="Y27" s="190"/>
      <c r="Z27" s="192"/>
      <c r="AA27" s="190"/>
      <c r="AB27" s="190"/>
      <c r="AC27" s="190"/>
      <c r="AD27" s="192"/>
      <c r="AE27" s="190"/>
      <c r="AF27" s="192"/>
      <c r="AG27" s="190"/>
      <c r="AH27" s="190"/>
      <c r="AI27" s="190"/>
      <c r="AJ27" s="190"/>
      <c r="AK27" s="190"/>
      <c r="AL27" s="190"/>
      <c r="AM27" s="190"/>
      <c r="AN27" s="192"/>
      <c r="AO27" s="190"/>
      <c r="AP27" s="192"/>
      <c r="AQ27" s="190"/>
    </row>
    <row r="28" spans="1:43" ht="12.75">
      <c r="A28" s="190">
        <v>1919</v>
      </c>
      <c r="B28" s="192">
        <v>455984</v>
      </c>
      <c r="C28" s="190">
        <v>9.42</v>
      </c>
      <c r="D28" s="192">
        <v>629708</v>
      </c>
      <c r="E28" s="190">
        <v>705.3</v>
      </c>
      <c r="F28" s="191" t="s">
        <v>483</v>
      </c>
      <c r="G28" s="191" t="s">
        <v>483</v>
      </c>
      <c r="H28" s="191" t="s">
        <v>483</v>
      </c>
      <c r="I28" s="191" t="s">
        <v>483</v>
      </c>
      <c r="J28" s="196">
        <v>112000</v>
      </c>
      <c r="K28" s="191">
        <v>73.4</v>
      </c>
      <c r="L28" s="191">
        <v>687</v>
      </c>
      <c r="M28" s="194">
        <v>72.1</v>
      </c>
      <c r="N28" s="191" t="s">
        <v>483</v>
      </c>
      <c r="O28" s="191" t="s">
        <v>483</v>
      </c>
      <c r="P28" s="191">
        <v>569</v>
      </c>
      <c r="Q28" s="194">
        <v>73.7</v>
      </c>
      <c r="R28" s="192">
        <v>47220771</v>
      </c>
      <c r="S28" s="195">
        <v>8.8</v>
      </c>
      <c r="T28" s="190" t="s">
        <v>483</v>
      </c>
      <c r="U28" s="197" t="s">
        <v>483</v>
      </c>
      <c r="X28" s="192"/>
      <c r="Y28" s="190"/>
      <c r="Z28" s="192"/>
      <c r="AA28" s="190"/>
      <c r="AB28" s="190"/>
      <c r="AC28" s="190"/>
      <c r="AD28" s="190"/>
      <c r="AE28" s="190"/>
      <c r="AF28" s="192"/>
      <c r="AG28" s="190"/>
      <c r="AH28" s="190"/>
      <c r="AI28" s="190"/>
      <c r="AJ28" s="190"/>
      <c r="AK28" s="190"/>
      <c r="AL28" s="190"/>
      <c r="AM28" s="190"/>
      <c r="AN28" s="192"/>
      <c r="AO28" s="190"/>
      <c r="AP28" s="190"/>
      <c r="AQ28" s="190"/>
    </row>
    <row r="29" spans="1:43" ht="12.75">
      <c r="A29" s="190">
        <v>1920</v>
      </c>
      <c r="B29" s="192">
        <v>404683</v>
      </c>
      <c r="C29" s="190">
        <v>8.37</v>
      </c>
      <c r="D29" s="192">
        <v>953546</v>
      </c>
      <c r="E29" s="197">
        <v>1039.7</v>
      </c>
      <c r="F29" s="191" t="s">
        <v>483</v>
      </c>
      <c r="G29" s="191" t="s">
        <v>483</v>
      </c>
      <c r="H29" s="191" t="s">
        <v>483</v>
      </c>
      <c r="I29" s="191" t="s">
        <v>483</v>
      </c>
      <c r="J29" s="196">
        <v>32000</v>
      </c>
      <c r="K29" s="191">
        <v>16.1</v>
      </c>
      <c r="L29" s="191">
        <v>875</v>
      </c>
      <c r="M29" s="194">
        <v>140</v>
      </c>
      <c r="N29" s="191" t="s">
        <v>483</v>
      </c>
      <c r="O29" s="191" t="s">
        <v>483</v>
      </c>
      <c r="P29" s="196">
        <v>1478</v>
      </c>
      <c r="Q29" s="194">
        <v>160.1</v>
      </c>
      <c r="R29" s="192">
        <v>70435363</v>
      </c>
      <c r="S29" s="195">
        <v>13</v>
      </c>
      <c r="T29" s="190" t="s">
        <v>483</v>
      </c>
      <c r="U29" s="197" t="s">
        <v>483</v>
      </c>
      <c r="X29" s="192"/>
      <c r="Y29" s="190"/>
      <c r="Z29" s="192"/>
      <c r="AA29" s="195"/>
      <c r="AB29" s="190"/>
      <c r="AC29" s="190"/>
      <c r="AD29" s="190"/>
      <c r="AE29" s="190"/>
      <c r="AF29" s="192"/>
      <c r="AG29" s="190"/>
      <c r="AH29" s="190"/>
      <c r="AI29" s="190"/>
      <c r="AJ29" s="190"/>
      <c r="AK29" s="190"/>
      <c r="AL29" s="192"/>
      <c r="AM29" s="190"/>
      <c r="AN29" s="192"/>
      <c r="AO29" s="190"/>
      <c r="AP29" s="190"/>
      <c r="AQ29" s="190"/>
    </row>
    <row r="30" spans="1:43" ht="12.75">
      <c r="A30" s="190">
        <v>1921</v>
      </c>
      <c r="B30" s="192">
        <v>390558</v>
      </c>
      <c r="C30" s="190">
        <v>8.07</v>
      </c>
      <c r="D30" s="192">
        <v>761085</v>
      </c>
      <c r="E30" s="190">
        <v>761.1</v>
      </c>
      <c r="F30" s="191">
        <v>45</v>
      </c>
      <c r="G30" s="191">
        <v>1.5</v>
      </c>
      <c r="H30" s="191" t="s">
        <v>483</v>
      </c>
      <c r="I30" s="191" t="s">
        <v>483</v>
      </c>
      <c r="J30" s="196">
        <v>8000</v>
      </c>
      <c r="K30" s="191">
        <v>2.4</v>
      </c>
      <c r="L30" s="191">
        <v>759</v>
      </c>
      <c r="M30" s="194">
        <v>68.3</v>
      </c>
      <c r="N30" s="191" t="s">
        <v>483</v>
      </c>
      <c r="O30" s="191" t="s">
        <v>483</v>
      </c>
      <c r="P30" s="191">
        <v>40</v>
      </c>
      <c r="Q30" s="194">
        <v>2.7</v>
      </c>
      <c r="R30" s="192">
        <v>57011597</v>
      </c>
      <c r="S30" s="195">
        <v>7.4</v>
      </c>
      <c r="T30" s="190" t="s">
        <v>483</v>
      </c>
      <c r="U30" s="197" t="s">
        <v>483</v>
      </c>
      <c r="X30" s="192"/>
      <c r="Y30" s="190"/>
      <c r="Z30" s="192"/>
      <c r="AA30" s="190"/>
      <c r="AB30" s="190"/>
      <c r="AC30" s="190"/>
      <c r="AD30" s="190"/>
      <c r="AE30" s="190"/>
      <c r="AF30" s="192"/>
      <c r="AG30" s="190"/>
      <c r="AH30" s="190"/>
      <c r="AI30" s="190"/>
      <c r="AJ30" s="190"/>
      <c r="AK30" s="190"/>
      <c r="AL30" s="190"/>
      <c r="AM30" s="190"/>
      <c r="AN30" s="192"/>
      <c r="AO30" s="190"/>
      <c r="AP30" s="190"/>
      <c r="AQ30" s="190"/>
    </row>
    <row r="31" spans="1:43" ht="12.75">
      <c r="A31" s="190">
        <v>1922</v>
      </c>
      <c r="B31" s="192">
        <v>359057</v>
      </c>
      <c r="C31" s="190">
        <v>7.42</v>
      </c>
      <c r="D31" s="192">
        <v>729945</v>
      </c>
      <c r="E31" s="190">
        <v>729.9</v>
      </c>
      <c r="F31" s="191" t="s">
        <v>483</v>
      </c>
      <c r="G31" s="191" t="s">
        <v>483</v>
      </c>
      <c r="H31" s="191" t="s">
        <v>483</v>
      </c>
      <c r="I31" s="191" t="s">
        <v>483</v>
      </c>
      <c r="J31" s="196">
        <v>2800</v>
      </c>
      <c r="K31" s="191">
        <v>0.9</v>
      </c>
      <c r="L31" s="191">
        <v>377</v>
      </c>
      <c r="M31" s="194">
        <v>41.5</v>
      </c>
      <c r="N31" s="191" t="s">
        <v>483</v>
      </c>
      <c r="O31" s="191" t="s">
        <v>483</v>
      </c>
      <c r="P31" s="191">
        <v>29</v>
      </c>
      <c r="Q31" s="194">
        <v>2.8</v>
      </c>
      <c r="R31" s="192">
        <v>77967819</v>
      </c>
      <c r="S31" s="195">
        <v>10.5</v>
      </c>
      <c r="T31" s="190" t="s">
        <v>483</v>
      </c>
      <c r="U31" s="197" t="s">
        <v>483</v>
      </c>
      <c r="X31" s="192"/>
      <c r="Y31" s="190"/>
      <c r="Z31" s="192"/>
      <c r="AA31" s="190"/>
      <c r="AB31" s="190"/>
      <c r="AC31" s="190"/>
      <c r="AD31" s="190"/>
      <c r="AE31" s="190"/>
      <c r="AF31" s="192"/>
      <c r="AG31" s="190"/>
      <c r="AH31" s="190"/>
      <c r="AI31" s="190"/>
      <c r="AJ31" s="190"/>
      <c r="AK31" s="190"/>
      <c r="AL31" s="190"/>
      <c r="AM31" s="190"/>
      <c r="AN31" s="192"/>
      <c r="AO31" s="190"/>
      <c r="AP31" s="190"/>
      <c r="AQ31" s="190"/>
    </row>
    <row r="32" spans="1:43" ht="12.75">
      <c r="A32" s="190">
        <v>1923</v>
      </c>
      <c r="B32" s="192">
        <v>289539</v>
      </c>
      <c r="C32" s="190">
        <v>5.98</v>
      </c>
      <c r="D32" s="192">
        <v>814649</v>
      </c>
      <c r="E32" s="190">
        <v>668.1</v>
      </c>
      <c r="F32" s="191" t="s">
        <v>483</v>
      </c>
      <c r="G32" s="191" t="s">
        <v>483</v>
      </c>
      <c r="H32" s="191" t="s">
        <v>483</v>
      </c>
      <c r="I32" s="191" t="s">
        <v>483</v>
      </c>
      <c r="J32" s="196">
        <v>3800</v>
      </c>
      <c r="K32" s="191">
        <v>1.6</v>
      </c>
      <c r="L32" s="191">
        <v>410</v>
      </c>
      <c r="M32" s="194">
        <v>57.4</v>
      </c>
      <c r="N32" s="191" t="s">
        <v>483</v>
      </c>
      <c r="O32" s="191" t="s">
        <v>483</v>
      </c>
      <c r="P32" s="191" t="s">
        <v>483</v>
      </c>
      <c r="Q32" s="194" t="s">
        <v>483</v>
      </c>
      <c r="R32" s="192">
        <v>85920645</v>
      </c>
      <c r="S32" s="195">
        <v>12.6</v>
      </c>
      <c r="T32" s="190" t="s">
        <v>483</v>
      </c>
      <c r="U32" s="197" t="s">
        <v>483</v>
      </c>
      <c r="X32" s="192"/>
      <c r="Y32" s="190"/>
      <c r="Z32" s="192"/>
      <c r="AA32" s="190"/>
      <c r="AB32" s="190"/>
      <c r="AC32" s="190"/>
      <c r="AD32" s="190"/>
      <c r="AE32" s="190"/>
      <c r="AF32" s="192"/>
      <c r="AG32" s="190"/>
      <c r="AH32" s="190"/>
      <c r="AI32" s="190"/>
      <c r="AJ32" s="190"/>
      <c r="AK32" s="190"/>
      <c r="AL32" s="190"/>
      <c r="AM32" s="190"/>
      <c r="AN32" s="192"/>
      <c r="AO32" s="190"/>
      <c r="AP32" s="190"/>
      <c r="AQ32" s="190"/>
    </row>
    <row r="33" spans="1:43" ht="12.75">
      <c r="A33" s="190">
        <v>1924</v>
      </c>
      <c r="B33" s="192">
        <v>304072</v>
      </c>
      <c r="C33" s="190">
        <v>6.29</v>
      </c>
      <c r="D33" s="192">
        <v>669641</v>
      </c>
      <c r="E33" s="190">
        <v>448.6</v>
      </c>
      <c r="F33" s="191">
        <v>2</v>
      </c>
      <c r="G33" s="191">
        <v>0.3</v>
      </c>
      <c r="H33" s="191" t="s">
        <v>483</v>
      </c>
      <c r="I33" s="191" t="s">
        <v>483</v>
      </c>
      <c r="J33" s="196">
        <v>14000</v>
      </c>
      <c r="K33" s="191">
        <v>7.1</v>
      </c>
      <c r="L33" s="191">
        <v>631</v>
      </c>
      <c r="M33" s="194">
        <v>100.9</v>
      </c>
      <c r="N33" s="191" t="s">
        <v>483</v>
      </c>
      <c r="O33" s="191" t="s">
        <v>483</v>
      </c>
      <c r="P33" s="191">
        <v>28</v>
      </c>
      <c r="Q33" s="194">
        <v>2.6</v>
      </c>
      <c r="R33" s="192">
        <v>74074207</v>
      </c>
      <c r="S33" s="195">
        <v>9.7</v>
      </c>
      <c r="T33" s="190" t="s">
        <v>483</v>
      </c>
      <c r="U33" s="197" t="s">
        <v>483</v>
      </c>
      <c r="X33" s="192"/>
      <c r="Y33" s="190"/>
      <c r="Z33" s="192"/>
      <c r="AA33" s="190"/>
      <c r="AB33" s="190"/>
      <c r="AC33" s="190"/>
      <c r="AD33" s="190"/>
      <c r="AE33" s="190"/>
      <c r="AF33" s="192"/>
      <c r="AG33" s="190"/>
      <c r="AH33" s="190"/>
      <c r="AI33" s="190"/>
      <c r="AJ33" s="190"/>
      <c r="AK33" s="190"/>
      <c r="AL33" s="190"/>
      <c r="AM33" s="190"/>
      <c r="AN33" s="192"/>
      <c r="AO33" s="190"/>
      <c r="AP33" s="190"/>
      <c r="AQ33" s="190"/>
    </row>
    <row r="34" spans="1:43" ht="12.75">
      <c r="A34" s="190">
        <v>1925</v>
      </c>
      <c r="B34" s="192">
        <v>307679</v>
      </c>
      <c r="C34" s="190">
        <v>6.36</v>
      </c>
      <c r="D34" s="192">
        <v>698259</v>
      </c>
      <c r="E34" s="190">
        <v>482.4</v>
      </c>
      <c r="F34" s="191">
        <v>44</v>
      </c>
      <c r="G34" s="191">
        <v>3.6</v>
      </c>
      <c r="H34" s="191" t="s">
        <v>33</v>
      </c>
      <c r="I34" s="191" t="s">
        <v>33</v>
      </c>
      <c r="J34" s="196">
        <v>28600</v>
      </c>
      <c r="K34" s="191">
        <v>15.4</v>
      </c>
      <c r="L34" s="191">
        <v>789</v>
      </c>
      <c r="M34" s="194">
        <v>140.6</v>
      </c>
      <c r="N34" s="191" t="s">
        <v>483</v>
      </c>
      <c r="O34" s="191" t="s">
        <v>483</v>
      </c>
      <c r="P34" s="191">
        <v>10</v>
      </c>
      <c r="Q34" s="194">
        <v>1.2</v>
      </c>
      <c r="R34" s="192">
        <v>73055298</v>
      </c>
      <c r="S34" s="195">
        <v>10.3</v>
      </c>
      <c r="T34" s="190" t="s">
        <v>483</v>
      </c>
      <c r="U34" s="197" t="s">
        <v>483</v>
      </c>
      <c r="X34" s="192"/>
      <c r="Y34" s="190"/>
      <c r="Z34" s="192"/>
      <c r="AA34" s="190"/>
      <c r="AB34" s="190"/>
      <c r="AC34" s="190"/>
      <c r="AD34" s="190"/>
      <c r="AE34" s="190"/>
      <c r="AF34" s="192"/>
      <c r="AG34" s="190"/>
      <c r="AH34" s="190"/>
      <c r="AI34" s="190"/>
      <c r="AJ34" s="190"/>
      <c r="AK34" s="190"/>
      <c r="AL34" s="190"/>
      <c r="AM34" s="190"/>
      <c r="AN34" s="192"/>
      <c r="AO34" s="190"/>
      <c r="AP34" s="190"/>
      <c r="AQ34" s="190"/>
    </row>
    <row r="35" spans="1:43" ht="12.75">
      <c r="A35" s="190">
        <v>1926</v>
      </c>
      <c r="B35" s="192">
        <v>324450</v>
      </c>
      <c r="C35" s="190">
        <v>6.7</v>
      </c>
      <c r="D35" s="192">
        <v>605190</v>
      </c>
      <c r="E35" s="193">
        <v>377</v>
      </c>
      <c r="F35" s="191">
        <v>22</v>
      </c>
      <c r="G35" s="191">
        <v>1.7</v>
      </c>
      <c r="H35" s="191" t="s">
        <v>33</v>
      </c>
      <c r="I35" s="191" t="s">
        <v>33</v>
      </c>
      <c r="J35" s="196">
        <v>16000</v>
      </c>
      <c r="K35" s="191">
        <v>10.4</v>
      </c>
      <c r="L35" s="191">
        <v>778</v>
      </c>
      <c r="M35" s="194">
        <v>124.4</v>
      </c>
      <c r="N35" s="191" t="s">
        <v>483</v>
      </c>
      <c r="O35" s="191" t="s">
        <v>483</v>
      </c>
      <c r="P35" s="196">
        <v>3570</v>
      </c>
      <c r="Q35" s="194">
        <v>274.5</v>
      </c>
      <c r="R35" s="192">
        <v>67778000</v>
      </c>
      <c r="S35" s="195">
        <v>9.49</v>
      </c>
      <c r="T35" s="190" t="s">
        <v>483</v>
      </c>
      <c r="U35" s="197" t="s">
        <v>483</v>
      </c>
      <c r="X35" s="192"/>
      <c r="Y35" s="190"/>
      <c r="Z35" s="192"/>
      <c r="AA35" s="190"/>
      <c r="AB35" s="190"/>
      <c r="AC35" s="190"/>
      <c r="AD35" s="190"/>
      <c r="AE35" s="190"/>
      <c r="AF35" s="192"/>
      <c r="AG35" s="190"/>
      <c r="AH35" s="190"/>
      <c r="AI35" s="190"/>
      <c r="AJ35" s="190"/>
      <c r="AK35" s="190"/>
      <c r="AL35" s="192"/>
      <c r="AM35" s="190"/>
      <c r="AN35" s="192"/>
      <c r="AO35" s="190"/>
      <c r="AP35" s="190"/>
      <c r="AQ35" s="190"/>
    </row>
    <row r="36" spans="1:43" ht="12.75">
      <c r="A36" s="190">
        <v>1927</v>
      </c>
      <c r="B36" s="192">
        <v>286720</v>
      </c>
      <c r="C36" s="190">
        <v>5.97</v>
      </c>
      <c r="D36" s="192">
        <v>350430</v>
      </c>
      <c r="E36" s="193">
        <v>215</v>
      </c>
      <c r="F36" s="191" t="s">
        <v>483</v>
      </c>
      <c r="G36" s="191" t="s">
        <v>483</v>
      </c>
      <c r="H36" s="191" t="s">
        <v>483</v>
      </c>
      <c r="I36" s="191" t="s">
        <v>483</v>
      </c>
      <c r="J36" s="196">
        <v>53400</v>
      </c>
      <c r="K36" s="191">
        <v>34</v>
      </c>
      <c r="L36" s="196">
        <v>1008</v>
      </c>
      <c r="M36" s="194">
        <v>127</v>
      </c>
      <c r="N36" s="191" t="s">
        <v>483</v>
      </c>
      <c r="O36" s="191" t="s">
        <v>483</v>
      </c>
      <c r="P36" s="191" t="s">
        <v>483</v>
      </c>
      <c r="Q36" s="194" t="s">
        <v>483</v>
      </c>
      <c r="R36" s="192">
        <v>55343000</v>
      </c>
      <c r="S36" s="195">
        <v>7.25</v>
      </c>
      <c r="T36" s="190" t="s">
        <v>483</v>
      </c>
      <c r="U36" s="197" t="s">
        <v>483</v>
      </c>
      <c r="X36" s="192"/>
      <c r="Y36" s="190"/>
      <c r="Z36" s="192"/>
      <c r="AA36" s="190"/>
      <c r="AB36" s="190"/>
      <c r="AC36" s="190"/>
      <c r="AD36" s="190"/>
      <c r="AE36" s="190"/>
      <c r="AF36" s="192"/>
      <c r="AG36" s="190"/>
      <c r="AH36" s="192"/>
      <c r="AI36" s="190"/>
      <c r="AJ36" s="190"/>
      <c r="AK36" s="190"/>
      <c r="AL36" s="190"/>
      <c r="AM36" s="190"/>
      <c r="AN36" s="192"/>
      <c r="AO36" s="190"/>
      <c r="AP36" s="190"/>
      <c r="AQ36" s="190"/>
    </row>
    <row r="37" spans="1:43" ht="12.75">
      <c r="A37" s="190">
        <v>1928</v>
      </c>
      <c r="B37" s="192">
        <v>331140</v>
      </c>
      <c r="C37" s="190">
        <v>6.85</v>
      </c>
      <c r="D37" s="192">
        <v>351730</v>
      </c>
      <c r="E37" s="193">
        <v>187</v>
      </c>
      <c r="F37" s="191" t="s">
        <v>483</v>
      </c>
      <c r="G37" s="191" t="s">
        <v>483</v>
      </c>
      <c r="H37" s="191" t="s">
        <v>483</v>
      </c>
      <c r="I37" s="191" t="s">
        <v>483</v>
      </c>
      <c r="J37" s="196">
        <v>82000</v>
      </c>
      <c r="K37" s="191">
        <v>41</v>
      </c>
      <c r="L37" s="196">
        <v>1019</v>
      </c>
      <c r="M37" s="194">
        <v>118</v>
      </c>
      <c r="N37" s="191" t="s">
        <v>483</v>
      </c>
      <c r="O37" s="191" t="s">
        <v>483</v>
      </c>
      <c r="P37" s="191">
        <v>120</v>
      </c>
      <c r="Q37" s="194">
        <v>9</v>
      </c>
      <c r="R37" s="192">
        <v>41421000</v>
      </c>
      <c r="S37" s="195">
        <v>5.96</v>
      </c>
      <c r="T37" s="190" t="s">
        <v>483</v>
      </c>
      <c r="U37" s="197" t="s">
        <v>483</v>
      </c>
      <c r="X37" s="192"/>
      <c r="Y37" s="190"/>
      <c r="Z37" s="192"/>
      <c r="AA37" s="190"/>
      <c r="AB37" s="190"/>
      <c r="AC37" s="190"/>
      <c r="AD37" s="190"/>
      <c r="AE37" s="190"/>
      <c r="AF37" s="192"/>
      <c r="AG37" s="190"/>
      <c r="AH37" s="192"/>
      <c r="AI37" s="190"/>
      <c r="AJ37" s="190"/>
      <c r="AK37" s="190"/>
      <c r="AL37" s="190"/>
      <c r="AM37" s="190"/>
      <c r="AN37" s="192"/>
      <c r="AO37" s="190"/>
      <c r="AP37" s="190"/>
      <c r="AQ37" s="190"/>
    </row>
    <row r="38" spans="1:43" ht="12.75">
      <c r="A38" s="190">
        <v>1929</v>
      </c>
      <c r="B38" s="192">
        <v>375438</v>
      </c>
      <c r="C38" s="190">
        <v>7.76</v>
      </c>
      <c r="D38" s="192">
        <v>472900</v>
      </c>
      <c r="E38" s="193">
        <v>252</v>
      </c>
      <c r="F38" s="191">
        <v>4</v>
      </c>
      <c r="G38" s="191">
        <v>0.5</v>
      </c>
      <c r="H38" s="191" t="s">
        <v>483</v>
      </c>
      <c r="I38" s="191" t="s">
        <v>483</v>
      </c>
      <c r="J38" s="196">
        <v>77200</v>
      </c>
      <c r="K38" s="191">
        <v>35</v>
      </c>
      <c r="L38" s="196">
        <v>1315</v>
      </c>
      <c r="M38" s="194">
        <v>166</v>
      </c>
      <c r="N38" s="191" t="s">
        <v>483</v>
      </c>
      <c r="O38" s="191" t="s">
        <v>483</v>
      </c>
      <c r="P38" s="191">
        <v>475</v>
      </c>
      <c r="Q38" s="194">
        <v>32</v>
      </c>
      <c r="R38" s="192">
        <v>40570000</v>
      </c>
      <c r="S38" s="195">
        <v>7.13</v>
      </c>
      <c r="T38" s="190" t="s">
        <v>483</v>
      </c>
      <c r="U38" s="197" t="s">
        <v>483</v>
      </c>
      <c r="X38" s="192"/>
      <c r="Y38" s="190"/>
      <c r="Z38" s="192"/>
      <c r="AA38" s="190"/>
      <c r="AB38" s="190"/>
      <c r="AC38" s="190"/>
      <c r="AD38" s="190"/>
      <c r="AE38" s="190"/>
      <c r="AF38" s="192"/>
      <c r="AG38" s="190"/>
      <c r="AH38" s="192"/>
      <c r="AI38" s="190"/>
      <c r="AJ38" s="190"/>
      <c r="AK38" s="190"/>
      <c r="AL38" s="190"/>
      <c r="AM38" s="190"/>
      <c r="AN38" s="192"/>
      <c r="AO38" s="190"/>
      <c r="AP38" s="190"/>
      <c r="AQ38" s="190"/>
    </row>
    <row r="39" spans="1:43" ht="12.75">
      <c r="A39" s="190">
        <v>1930</v>
      </c>
      <c r="B39" s="192">
        <v>408983</v>
      </c>
      <c r="C39" s="190">
        <v>8.47</v>
      </c>
      <c r="D39" s="192">
        <v>408570</v>
      </c>
      <c r="E39" s="193">
        <v>157.3</v>
      </c>
      <c r="F39" s="191" t="s">
        <v>483</v>
      </c>
      <c r="G39" s="191" t="s">
        <v>483</v>
      </c>
      <c r="H39" s="191" t="s">
        <v>483</v>
      </c>
      <c r="I39" s="191" t="s">
        <v>483</v>
      </c>
      <c r="J39" s="196">
        <v>29400</v>
      </c>
      <c r="K39" s="191">
        <v>9.3</v>
      </c>
      <c r="L39" s="196">
        <v>1365</v>
      </c>
      <c r="M39" s="194">
        <v>136.5</v>
      </c>
      <c r="N39" s="191" t="s">
        <v>483</v>
      </c>
      <c r="O39" s="191" t="s">
        <v>483</v>
      </c>
      <c r="P39" s="191" t="s">
        <v>483</v>
      </c>
      <c r="Q39" s="194" t="s">
        <v>483</v>
      </c>
      <c r="R39" s="192">
        <v>32651000</v>
      </c>
      <c r="S39" s="195">
        <v>4.24</v>
      </c>
      <c r="T39" s="190" t="s">
        <v>483</v>
      </c>
      <c r="U39" s="197" t="s">
        <v>483</v>
      </c>
      <c r="X39" s="192"/>
      <c r="Y39" s="190"/>
      <c r="Z39" s="192"/>
      <c r="AA39" s="190"/>
      <c r="AB39" s="190"/>
      <c r="AC39" s="190"/>
      <c r="AD39" s="190"/>
      <c r="AE39" s="190"/>
      <c r="AF39" s="192"/>
      <c r="AG39" s="190"/>
      <c r="AH39" s="192"/>
      <c r="AI39" s="190"/>
      <c r="AJ39" s="190"/>
      <c r="AK39" s="190"/>
      <c r="AL39" s="190"/>
      <c r="AM39" s="190"/>
      <c r="AN39" s="192"/>
      <c r="AO39" s="190"/>
      <c r="AP39" s="190"/>
      <c r="AQ39" s="190"/>
    </row>
    <row r="40" spans="1:43" ht="12.75">
      <c r="A40" s="190">
        <v>1931</v>
      </c>
      <c r="B40" s="192">
        <v>459000</v>
      </c>
      <c r="C40" s="190">
        <v>9.51</v>
      </c>
      <c r="D40" s="192">
        <v>352000</v>
      </c>
      <c r="E40" s="193">
        <v>102</v>
      </c>
      <c r="F40" s="191">
        <v>15</v>
      </c>
      <c r="G40" s="191">
        <v>1.2</v>
      </c>
      <c r="H40" s="191" t="s">
        <v>483</v>
      </c>
      <c r="I40" s="191" t="s">
        <v>483</v>
      </c>
      <c r="J40" s="196">
        <v>8200</v>
      </c>
      <c r="K40" s="191">
        <v>2</v>
      </c>
      <c r="L40" s="196">
        <v>1660</v>
      </c>
      <c r="M40" s="194">
        <v>126</v>
      </c>
      <c r="N40" s="191" t="s">
        <v>483</v>
      </c>
      <c r="O40" s="191" t="s">
        <v>483</v>
      </c>
      <c r="P40" s="191">
        <v>393</v>
      </c>
      <c r="Q40" s="194">
        <v>14</v>
      </c>
      <c r="R40" s="192">
        <v>22614000</v>
      </c>
      <c r="S40" s="195">
        <v>1.88</v>
      </c>
      <c r="T40" s="190" t="s">
        <v>483</v>
      </c>
      <c r="U40" s="197" t="s">
        <v>483</v>
      </c>
      <c r="X40" s="192"/>
      <c r="Y40" s="190"/>
      <c r="Z40" s="192"/>
      <c r="AA40" s="190"/>
      <c r="AB40" s="190"/>
      <c r="AC40" s="190"/>
      <c r="AD40" s="190"/>
      <c r="AE40" s="190"/>
      <c r="AF40" s="192"/>
      <c r="AG40" s="190"/>
      <c r="AH40" s="192"/>
      <c r="AI40" s="190"/>
      <c r="AJ40" s="190"/>
      <c r="AK40" s="190"/>
      <c r="AL40" s="190"/>
      <c r="AM40" s="190"/>
      <c r="AN40" s="192"/>
      <c r="AO40" s="190"/>
      <c r="AP40" s="190"/>
      <c r="AQ40" s="190"/>
    </row>
    <row r="41" spans="1:43" ht="12.75">
      <c r="A41" s="190">
        <v>1932</v>
      </c>
      <c r="B41" s="192">
        <v>493860</v>
      </c>
      <c r="C41" s="190">
        <v>10.2</v>
      </c>
      <c r="D41" s="192">
        <v>234050</v>
      </c>
      <c r="E41" s="193">
        <v>66</v>
      </c>
      <c r="F41" s="191">
        <v>8</v>
      </c>
      <c r="G41" s="191">
        <v>0.5</v>
      </c>
      <c r="H41" s="191" t="s">
        <v>483</v>
      </c>
      <c r="I41" s="191" t="s">
        <v>483</v>
      </c>
      <c r="J41" s="191" t="s">
        <v>483</v>
      </c>
      <c r="K41" s="191" t="s">
        <v>483</v>
      </c>
      <c r="L41" s="196">
        <v>1260</v>
      </c>
      <c r="M41" s="194">
        <v>75.6</v>
      </c>
      <c r="N41" s="191" t="s">
        <v>483</v>
      </c>
      <c r="O41" s="191" t="s">
        <v>483</v>
      </c>
      <c r="P41" s="191" t="s">
        <v>483</v>
      </c>
      <c r="Q41" s="194" t="s">
        <v>483</v>
      </c>
      <c r="R41" s="192">
        <v>8738500</v>
      </c>
      <c r="S41" s="195">
        <v>0.55</v>
      </c>
      <c r="T41" s="190" t="s">
        <v>483</v>
      </c>
      <c r="U41" s="197" t="s">
        <v>483</v>
      </c>
      <c r="X41" s="192"/>
      <c r="Y41" s="190"/>
      <c r="Z41" s="192"/>
      <c r="AA41" s="190"/>
      <c r="AB41" s="190"/>
      <c r="AC41" s="190"/>
      <c r="AD41" s="190"/>
      <c r="AE41" s="190"/>
      <c r="AF41" s="190"/>
      <c r="AG41" s="190"/>
      <c r="AH41" s="192"/>
      <c r="AI41" s="190"/>
      <c r="AJ41" s="190"/>
      <c r="AK41" s="190"/>
      <c r="AL41" s="190"/>
      <c r="AM41" s="190"/>
      <c r="AN41" s="192"/>
      <c r="AO41" s="190"/>
      <c r="AP41" s="190"/>
      <c r="AQ41" s="190"/>
    </row>
    <row r="42" spans="1:43" ht="12.75">
      <c r="A42" s="190">
        <v>1933</v>
      </c>
      <c r="B42" s="192">
        <v>469286</v>
      </c>
      <c r="C42" s="190">
        <v>9.7</v>
      </c>
      <c r="D42" s="192">
        <v>154700</v>
      </c>
      <c r="E42" s="193">
        <v>55</v>
      </c>
      <c r="F42" s="191" t="s">
        <v>483</v>
      </c>
      <c r="G42" s="191" t="s">
        <v>483</v>
      </c>
      <c r="H42" s="191" t="s">
        <v>483</v>
      </c>
      <c r="I42" s="191" t="s">
        <v>483</v>
      </c>
      <c r="J42" s="196">
        <v>5800</v>
      </c>
      <c r="K42" s="191">
        <v>2.3</v>
      </c>
      <c r="L42" s="196">
        <v>1157</v>
      </c>
      <c r="M42" s="194">
        <v>85.6</v>
      </c>
      <c r="N42" s="191" t="s">
        <v>483</v>
      </c>
      <c r="O42" s="191" t="s">
        <v>483</v>
      </c>
      <c r="P42" s="191">
        <v>605</v>
      </c>
      <c r="Q42" s="194">
        <v>18.6</v>
      </c>
      <c r="R42" s="192">
        <v>29000</v>
      </c>
      <c r="S42" s="195">
        <v>0.02</v>
      </c>
      <c r="T42" s="190" t="s">
        <v>483</v>
      </c>
      <c r="U42" s="197" t="s">
        <v>483</v>
      </c>
      <c r="X42" s="192"/>
      <c r="Y42" s="190"/>
      <c r="Z42" s="192"/>
      <c r="AA42" s="190"/>
      <c r="AB42" s="190"/>
      <c r="AC42" s="190"/>
      <c r="AD42" s="190"/>
      <c r="AE42" s="190"/>
      <c r="AF42" s="192"/>
      <c r="AG42" s="190"/>
      <c r="AH42" s="192"/>
      <c r="AI42" s="190"/>
      <c r="AJ42" s="190"/>
      <c r="AK42" s="190"/>
      <c r="AL42" s="190"/>
      <c r="AM42" s="190"/>
      <c r="AN42" s="192"/>
      <c r="AO42" s="190"/>
      <c r="AP42" s="190"/>
      <c r="AQ42" s="190"/>
    </row>
    <row r="43" spans="1:43" ht="12.75">
      <c r="A43" s="190">
        <v>1934</v>
      </c>
      <c r="B43" s="192">
        <v>537281</v>
      </c>
      <c r="C43" s="190">
        <v>8.78</v>
      </c>
      <c r="D43" s="192">
        <v>154700</v>
      </c>
      <c r="E43" s="193">
        <v>100</v>
      </c>
      <c r="F43" s="191" t="s">
        <v>483</v>
      </c>
      <c r="G43" s="191" t="s">
        <v>483</v>
      </c>
      <c r="H43" s="191" t="s">
        <v>483</v>
      </c>
      <c r="I43" s="191" t="s">
        <v>483</v>
      </c>
      <c r="J43" s="191" t="s">
        <v>777</v>
      </c>
      <c r="K43" s="191">
        <v>4.3</v>
      </c>
      <c r="L43" s="191">
        <v>839</v>
      </c>
      <c r="M43" s="194">
        <v>62.1</v>
      </c>
      <c r="N43" s="191" t="s">
        <v>483</v>
      </c>
      <c r="O43" s="191" t="s">
        <v>483</v>
      </c>
      <c r="P43" s="196">
        <v>2555</v>
      </c>
      <c r="Q43" s="194">
        <v>85.6</v>
      </c>
      <c r="R43" s="192">
        <v>121000</v>
      </c>
      <c r="S43" s="195">
        <v>0.06</v>
      </c>
      <c r="T43" s="190" t="s">
        <v>483</v>
      </c>
      <c r="U43" s="197" t="s">
        <v>483</v>
      </c>
      <c r="X43" s="192"/>
      <c r="Y43" s="190"/>
      <c r="Z43" s="192"/>
      <c r="AA43" s="190"/>
      <c r="AB43" s="190"/>
      <c r="AC43" s="190"/>
      <c r="AD43" s="190"/>
      <c r="AE43" s="190"/>
      <c r="AF43" s="192"/>
      <c r="AG43" s="190"/>
      <c r="AH43" s="190"/>
      <c r="AI43" s="190"/>
      <c r="AJ43" s="190"/>
      <c r="AK43" s="190"/>
      <c r="AL43" s="192"/>
      <c r="AM43" s="190"/>
      <c r="AN43" s="192"/>
      <c r="AO43" s="190"/>
      <c r="AP43" s="190"/>
      <c r="AQ43" s="190"/>
    </row>
    <row r="44" spans="1:43" ht="12.75">
      <c r="A44" s="190">
        <v>1935</v>
      </c>
      <c r="B44" s="192">
        <v>469495</v>
      </c>
      <c r="C44" s="190">
        <v>16.43</v>
      </c>
      <c r="D44" s="192">
        <v>286600</v>
      </c>
      <c r="E44" s="193">
        <v>206</v>
      </c>
      <c r="F44" s="191" t="s">
        <v>483</v>
      </c>
      <c r="G44" s="191" t="s">
        <v>483</v>
      </c>
      <c r="H44" s="191" t="s">
        <v>483</v>
      </c>
      <c r="I44" s="191" t="s">
        <v>483</v>
      </c>
      <c r="J44" s="196">
        <v>98800</v>
      </c>
      <c r="K44" s="191">
        <v>49.8</v>
      </c>
      <c r="L44" s="191">
        <v>815</v>
      </c>
      <c r="M44" s="194">
        <v>65.2</v>
      </c>
      <c r="N44" s="191" t="s">
        <v>483</v>
      </c>
      <c r="O44" s="191" t="s">
        <v>483</v>
      </c>
      <c r="P44" s="196">
        <v>8685</v>
      </c>
      <c r="Q44" s="194">
        <v>259.6</v>
      </c>
      <c r="R44" s="192">
        <v>15056000</v>
      </c>
      <c r="S44" s="195">
        <v>1.25</v>
      </c>
      <c r="T44" s="190" t="s">
        <v>483</v>
      </c>
      <c r="U44" s="197" t="s">
        <v>483</v>
      </c>
      <c r="X44" s="192"/>
      <c r="Y44" s="190"/>
      <c r="Z44" s="192"/>
      <c r="AA44" s="190"/>
      <c r="AB44" s="190"/>
      <c r="AC44" s="190"/>
      <c r="AD44" s="190"/>
      <c r="AE44" s="190"/>
      <c r="AF44" s="192"/>
      <c r="AG44" s="190"/>
      <c r="AH44" s="190"/>
      <c r="AI44" s="190"/>
      <c r="AJ44" s="190"/>
      <c r="AK44" s="190"/>
      <c r="AL44" s="192"/>
      <c r="AM44" s="190"/>
      <c r="AN44" s="192"/>
      <c r="AO44" s="190"/>
      <c r="AP44" s="190"/>
      <c r="AQ44" s="190"/>
    </row>
    <row r="45" spans="1:43" ht="12.75">
      <c r="A45" s="190">
        <v>1936</v>
      </c>
      <c r="B45" s="192">
        <v>540580</v>
      </c>
      <c r="C45" s="190">
        <v>18.92</v>
      </c>
      <c r="D45" s="192">
        <v>484306</v>
      </c>
      <c r="E45" s="193">
        <v>375</v>
      </c>
      <c r="F45" s="191" t="s">
        <v>483</v>
      </c>
      <c r="G45" s="191" t="s">
        <v>483</v>
      </c>
      <c r="H45" s="191" t="s">
        <v>483</v>
      </c>
      <c r="I45" s="191" t="s">
        <v>483</v>
      </c>
      <c r="J45" s="196">
        <v>226000</v>
      </c>
      <c r="K45" s="191">
        <v>105</v>
      </c>
      <c r="L45" s="191">
        <v>941</v>
      </c>
      <c r="M45" s="194">
        <v>86.6</v>
      </c>
      <c r="N45" s="191" t="s">
        <v>483</v>
      </c>
      <c r="O45" s="191" t="s">
        <v>483</v>
      </c>
      <c r="P45" s="196">
        <v>5654</v>
      </c>
      <c r="Q45" s="194">
        <v>241.9</v>
      </c>
      <c r="R45" s="192">
        <v>39267000</v>
      </c>
      <c r="S45" s="195">
        <v>3.72</v>
      </c>
      <c r="T45" s="190" t="s">
        <v>483</v>
      </c>
      <c r="U45" s="197" t="s">
        <v>483</v>
      </c>
      <c r="X45" s="192"/>
      <c r="Y45" s="190"/>
      <c r="Z45" s="192"/>
      <c r="AA45" s="190"/>
      <c r="AB45" s="190"/>
      <c r="AC45" s="190"/>
      <c r="AD45" s="190"/>
      <c r="AE45" s="190"/>
      <c r="AF45" s="192"/>
      <c r="AG45" s="190"/>
      <c r="AH45" s="190"/>
      <c r="AI45" s="190"/>
      <c r="AJ45" s="190"/>
      <c r="AK45" s="190"/>
      <c r="AL45" s="192"/>
      <c r="AM45" s="190"/>
      <c r="AN45" s="192"/>
      <c r="AO45" s="190"/>
      <c r="AP45" s="190"/>
      <c r="AQ45" s="190"/>
    </row>
    <row r="46" spans="1:43" ht="12.75">
      <c r="A46" s="190">
        <v>1937</v>
      </c>
      <c r="B46" s="192">
        <v>627940</v>
      </c>
      <c r="C46" s="190">
        <v>21.98</v>
      </c>
      <c r="D46" s="192">
        <v>494340</v>
      </c>
      <c r="E46" s="193">
        <v>382</v>
      </c>
      <c r="F46" s="191" t="s">
        <v>483</v>
      </c>
      <c r="G46" s="191" t="s">
        <v>483</v>
      </c>
      <c r="H46" s="196">
        <v>962000</v>
      </c>
      <c r="I46" s="191">
        <v>147.6</v>
      </c>
      <c r="J46" s="191" t="s">
        <v>778</v>
      </c>
      <c r="K46" s="191" t="s">
        <v>779</v>
      </c>
      <c r="L46" s="191">
        <v>823</v>
      </c>
      <c r="M46" s="194">
        <v>97.1</v>
      </c>
      <c r="N46" s="191" t="s">
        <v>483</v>
      </c>
      <c r="O46" s="191" t="s">
        <v>483</v>
      </c>
      <c r="P46" s="196">
        <v>9823</v>
      </c>
      <c r="Q46" s="194">
        <v>313.4</v>
      </c>
      <c r="R46" s="192">
        <v>36007000</v>
      </c>
      <c r="S46" s="195">
        <v>4.74</v>
      </c>
      <c r="T46" s="190" t="s">
        <v>483</v>
      </c>
      <c r="U46" s="197" t="s">
        <v>483</v>
      </c>
      <c r="X46" s="192"/>
      <c r="Y46" s="190"/>
      <c r="Z46" s="192"/>
      <c r="AA46" s="190"/>
      <c r="AB46" s="190"/>
      <c r="AC46" s="190"/>
      <c r="AD46" s="192"/>
      <c r="AE46" s="190"/>
      <c r="AF46" s="192"/>
      <c r="AG46" s="190"/>
      <c r="AH46" s="190"/>
      <c r="AI46" s="190"/>
      <c r="AJ46" s="190"/>
      <c r="AK46" s="190"/>
      <c r="AL46" s="192"/>
      <c r="AM46" s="190"/>
      <c r="AN46" s="192"/>
      <c r="AO46" s="190"/>
      <c r="AP46" s="190"/>
      <c r="AQ46" s="190"/>
    </row>
    <row r="47" spans="1:43" ht="12.75">
      <c r="A47" s="190">
        <v>1938</v>
      </c>
      <c r="B47" s="192">
        <v>662000</v>
      </c>
      <c r="C47" s="190">
        <v>23.17</v>
      </c>
      <c r="D47" s="192">
        <v>479853</v>
      </c>
      <c r="E47" s="193">
        <v>310</v>
      </c>
      <c r="F47" s="191">
        <v>8</v>
      </c>
      <c r="G47" s="191">
        <v>0.6</v>
      </c>
      <c r="H47" s="196">
        <v>444000</v>
      </c>
      <c r="I47" s="191">
        <v>54.8</v>
      </c>
      <c r="J47" s="196">
        <v>210000</v>
      </c>
      <c r="K47" s="191">
        <v>89.1</v>
      </c>
      <c r="L47" s="191">
        <v>994</v>
      </c>
      <c r="M47" s="194">
        <v>91.5</v>
      </c>
      <c r="N47" s="191" t="s">
        <v>483</v>
      </c>
      <c r="O47" s="191" t="s">
        <v>483</v>
      </c>
      <c r="P47" s="196">
        <v>41000</v>
      </c>
      <c r="Q47" s="194">
        <v>2460</v>
      </c>
      <c r="R47" s="192">
        <v>29760000</v>
      </c>
      <c r="S47" s="195">
        <v>2.98</v>
      </c>
      <c r="T47" s="190" t="s">
        <v>483</v>
      </c>
      <c r="U47" s="197" t="s">
        <v>483</v>
      </c>
      <c r="X47" s="192"/>
      <c r="Y47" s="190"/>
      <c r="Z47" s="192"/>
      <c r="AA47" s="190"/>
      <c r="AB47" s="190"/>
      <c r="AC47" s="190"/>
      <c r="AD47" s="192"/>
      <c r="AE47" s="190"/>
      <c r="AF47" s="192"/>
      <c r="AG47" s="190"/>
      <c r="AH47" s="190"/>
      <c r="AI47" s="190"/>
      <c r="AJ47" s="190"/>
      <c r="AK47" s="190"/>
      <c r="AL47" s="192"/>
      <c r="AM47" s="195"/>
      <c r="AN47" s="192"/>
      <c r="AO47" s="190"/>
      <c r="AP47" s="190"/>
      <c r="AQ47" s="190"/>
    </row>
    <row r="48" spans="1:43" ht="12.75">
      <c r="A48" s="190">
        <v>1939</v>
      </c>
      <c r="B48" s="192">
        <v>676780</v>
      </c>
      <c r="C48" s="190">
        <v>23.68</v>
      </c>
      <c r="D48" s="192">
        <v>201054</v>
      </c>
      <c r="E48" s="190">
        <v>136.5</v>
      </c>
      <c r="F48" s="191" t="s">
        <v>483</v>
      </c>
      <c r="G48" s="191" t="s">
        <v>483</v>
      </c>
      <c r="H48" s="196">
        <v>210000</v>
      </c>
      <c r="I48" s="191">
        <v>25.9</v>
      </c>
      <c r="J48" s="196">
        <v>66000</v>
      </c>
      <c r="K48" s="191">
        <v>38</v>
      </c>
      <c r="L48" s="191">
        <v>937</v>
      </c>
      <c r="M48" s="194">
        <v>88.1</v>
      </c>
      <c r="N48" s="191" t="s">
        <v>483</v>
      </c>
      <c r="O48" s="191" t="s">
        <v>483</v>
      </c>
      <c r="P48" s="196">
        <v>33900</v>
      </c>
      <c r="Q48" s="194">
        <v>2034</v>
      </c>
      <c r="R48" s="192">
        <v>278500</v>
      </c>
      <c r="S48" s="195">
        <v>0.04</v>
      </c>
      <c r="T48" s="190" t="s">
        <v>483</v>
      </c>
      <c r="U48" s="197" t="s">
        <v>483</v>
      </c>
      <c r="X48" s="192"/>
      <c r="Y48" s="190"/>
      <c r="Z48" s="192"/>
      <c r="AA48" s="190"/>
      <c r="AB48" s="190"/>
      <c r="AC48" s="190"/>
      <c r="AD48" s="192"/>
      <c r="AE48" s="190"/>
      <c r="AF48" s="192"/>
      <c r="AG48" s="190"/>
      <c r="AH48" s="190"/>
      <c r="AI48" s="190"/>
      <c r="AJ48" s="190"/>
      <c r="AK48" s="190"/>
      <c r="AL48" s="192"/>
      <c r="AM48" s="195"/>
      <c r="AN48" s="192"/>
      <c r="AO48" s="190"/>
      <c r="AP48" s="190"/>
      <c r="AQ48" s="190"/>
    </row>
    <row r="49" spans="1:43" ht="12.75">
      <c r="A49" s="190">
        <v>1940</v>
      </c>
      <c r="B49" s="192">
        <v>755900</v>
      </c>
      <c r="C49" s="190">
        <v>26.45</v>
      </c>
      <c r="D49" s="192">
        <v>191679</v>
      </c>
      <c r="E49" s="190">
        <v>136.3</v>
      </c>
      <c r="F49" s="191" t="s">
        <v>799</v>
      </c>
      <c r="G49" s="191">
        <v>130.9</v>
      </c>
      <c r="H49" s="196">
        <v>306000</v>
      </c>
      <c r="I49" s="191">
        <v>42.8</v>
      </c>
      <c r="J49" s="196">
        <v>92000</v>
      </c>
      <c r="K49" s="191">
        <v>52</v>
      </c>
      <c r="L49" s="191">
        <v>840</v>
      </c>
      <c r="M49" s="194">
        <v>72</v>
      </c>
      <c r="N49" s="191" t="s">
        <v>483</v>
      </c>
      <c r="O49" s="191" t="s">
        <v>483</v>
      </c>
      <c r="P49" s="196">
        <v>28886</v>
      </c>
      <c r="Q49" s="194">
        <v>1093</v>
      </c>
      <c r="R49" s="192">
        <v>110000</v>
      </c>
      <c r="S49" s="195">
        <v>0.02</v>
      </c>
      <c r="T49" s="190" t="s">
        <v>483</v>
      </c>
      <c r="U49" s="197" t="s">
        <v>483</v>
      </c>
      <c r="X49" s="192"/>
      <c r="Y49" s="190"/>
      <c r="Z49" s="192"/>
      <c r="AA49" s="190"/>
      <c r="AB49" s="190"/>
      <c r="AC49" s="190"/>
      <c r="AD49" s="192"/>
      <c r="AE49" s="190"/>
      <c r="AF49" s="192"/>
      <c r="AG49" s="190"/>
      <c r="AH49" s="190"/>
      <c r="AI49" s="190"/>
      <c r="AJ49" s="190"/>
      <c r="AK49" s="190"/>
      <c r="AL49" s="192"/>
      <c r="AM49" s="195"/>
      <c r="AN49" s="192"/>
      <c r="AO49" s="190"/>
      <c r="AP49" s="190"/>
      <c r="AQ49" s="190"/>
    </row>
    <row r="50" spans="1:43" ht="12.75">
      <c r="A50" s="190">
        <v>1941</v>
      </c>
      <c r="B50" s="192">
        <v>692314</v>
      </c>
      <c r="C50" s="190">
        <v>24.23</v>
      </c>
      <c r="D50" s="192">
        <v>199700</v>
      </c>
      <c r="E50" s="197">
        <v>142</v>
      </c>
      <c r="F50" s="191" t="s">
        <v>33</v>
      </c>
      <c r="G50" s="191" t="s">
        <v>33</v>
      </c>
      <c r="H50" s="196">
        <v>774000</v>
      </c>
      <c r="I50" s="191">
        <v>87.3</v>
      </c>
      <c r="J50" s="191" t="s">
        <v>780</v>
      </c>
      <c r="K50" s="191" t="s">
        <v>781</v>
      </c>
      <c r="L50" s="191">
        <v>742</v>
      </c>
      <c r="M50" s="194">
        <v>58</v>
      </c>
      <c r="N50" s="191" t="s">
        <v>483</v>
      </c>
      <c r="O50" s="191" t="s">
        <v>483</v>
      </c>
      <c r="P50" s="196">
        <v>22630</v>
      </c>
      <c r="Q50" s="194">
        <v>813</v>
      </c>
      <c r="R50" s="192">
        <v>144000</v>
      </c>
      <c r="S50" s="195">
        <v>0.02</v>
      </c>
      <c r="T50" s="190" t="s">
        <v>483</v>
      </c>
      <c r="U50" s="197" t="s">
        <v>483</v>
      </c>
      <c r="X50" s="192"/>
      <c r="Y50" s="190"/>
      <c r="Z50" s="192"/>
      <c r="AA50" s="190"/>
      <c r="AB50" s="190"/>
      <c r="AC50" s="190"/>
      <c r="AD50" s="192"/>
      <c r="AE50" s="190"/>
      <c r="AF50" s="192"/>
      <c r="AG50" s="190"/>
      <c r="AH50" s="190"/>
      <c r="AI50" s="190"/>
      <c r="AJ50" s="190"/>
      <c r="AK50" s="190"/>
      <c r="AL50" s="192"/>
      <c r="AM50" s="190"/>
      <c r="AN50" s="192"/>
      <c r="AO50" s="190"/>
      <c r="AP50" s="190"/>
      <c r="AQ50" s="190"/>
    </row>
    <row r="51" spans="1:43" ht="12.75">
      <c r="A51" s="190">
        <v>1942</v>
      </c>
      <c r="B51" s="192">
        <v>487657</v>
      </c>
      <c r="C51" s="190">
        <v>17.07</v>
      </c>
      <c r="D51" s="192">
        <v>135200</v>
      </c>
      <c r="E51" s="197">
        <v>96</v>
      </c>
      <c r="F51" s="191" t="s">
        <v>33</v>
      </c>
      <c r="G51" s="191" t="s">
        <v>33</v>
      </c>
      <c r="H51" s="196">
        <v>316000</v>
      </c>
      <c r="I51" s="191">
        <v>41</v>
      </c>
      <c r="J51" s="196">
        <v>5600</v>
      </c>
      <c r="K51" s="191">
        <v>2.5</v>
      </c>
      <c r="L51" s="191">
        <v>523</v>
      </c>
      <c r="M51" s="194">
        <v>44</v>
      </c>
      <c r="N51" s="191" t="s">
        <v>483</v>
      </c>
      <c r="O51" s="191" t="s">
        <v>483</v>
      </c>
      <c r="P51" s="196">
        <v>22000</v>
      </c>
      <c r="Q51" s="194">
        <v>779</v>
      </c>
      <c r="R51" s="192">
        <v>48000</v>
      </c>
      <c r="S51" s="195">
        <v>0.01</v>
      </c>
      <c r="T51" s="190" t="s">
        <v>483</v>
      </c>
      <c r="U51" s="197" t="s">
        <v>483</v>
      </c>
      <c r="X51" s="192"/>
      <c r="Y51" s="190"/>
      <c r="Z51" s="192"/>
      <c r="AA51" s="190"/>
      <c r="AB51" s="190"/>
      <c r="AC51" s="190"/>
      <c r="AD51" s="192"/>
      <c r="AE51" s="190"/>
      <c r="AF51" s="192"/>
      <c r="AG51" s="190"/>
      <c r="AH51" s="190"/>
      <c r="AI51" s="190"/>
      <c r="AJ51" s="190"/>
      <c r="AK51" s="190"/>
      <c r="AL51" s="192"/>
      <c r="AM51" s="190"/>
      <c r="AN51" s="192"/>
      <c r="AO51" s="190"/>
      <c r="AP51" s="190"/>
      <c r="AQ51" s="190"/>
    </row>
    <row r="52" spans="1:43" ht="12.75">
      <c r="A52" s="190">
        <v>1943</v>
      </c>
      <c r="B52" s="192">
        <v>99583</v>
      </c>
      <c r="C52" s="190">
        <v>3.49</v>
      </c>
      <c r="D52" s="192">
        <v>31700</v>
      </c>
      <c r="E52" s="197">
        <v>22</v>
      </c>
      <c r="F52" s="191">
        <v>786</v>
      </c>
      <c r="G52" s="191">
        <v>153.4</v>
      </c>
      <c r="H52" s="196">
        <v>368000</v>
      </c>
      <c r="I52" s="191">
        <v>33.3</v>
      </c>
      <c r="J52" s="191" t="s">
        <v>782</v>
      </c>
      <c r="K52" s="191" t="s">
        <v>783</v>
      </c>
      <c r="L52" s="191">
        <v>200</v>
      </c>
      <c r="M52" s="194">
        <v>22</v>
      </c>
      <c r="N52" s="191" t="s">
        <v>483</v>
      </c>
      <c r="O52" s="191" t="s">
        <v>483</v>
      </c>
      <c r="P52" s="196">
        <v>27900</v>
      </c>
      <c r="Q52" s="194">
        <v>1020</v>
      </c>
      <c r="R52" s="192">
        <v>54000</v>
      </c>
      <c r="S52" s="195">
        <v>0.01</v>
      </c>
      <c r="T52" s="192">
        <v>5564</v>
      </c>
      <c r="U52" s="197">
        <v>186.3</v>
      </c>
      <c r="X52" s="192"/>
      <c r="Y52" s="190"/>
      <c r="Z52" s="192"/>
      <c r="AA52" s="190"/>
      <c r="AB52" s="190"/>
      <c r="AC52" s="190"/>
      <c r="AD52" s="192"/>
      <c r="AE52" s="190"/>
      <c r="AF52" s="192"/>
      <c r="AG52" s="190"/>
      <c r="AH52" s="190"/>
      <c r="AI52" s="190"/>
      <c r="AJ52" s="190"/>
      <c r="AK52" s="190"/>
      <c r="AL52" s="192"/>
      <c r="AM52" s="195"/>
      <c r="AN52" s="192"/>
      <c r="AO52" s="190"/>
      <c r="AP52" s="192"/>
      <c r="AQ52" s="190"/>
    </row>
    <row r="53" spans="1:43" ht="12.75">
      <c r="A53" s="190">
        <v>1944</v>
      </c>
      <c r="B53" s="192">
        <v>49296</v>
      </c>
      <c r="C53" s="190">
        <v>1.73</v>
      </c>
      <c r="D53" s="192">
        <v>15240</v>
      </c>
      <c r="E53" s="197">
        <v>10.8</v>
      </c>
      <c r="F53" s="191">
        <v>841</v>
      </c>
      <c r="G53" s="191">
        <v>165</v>
      </c>
      <c r="H53" s="196">
        <v>70080</v>
      </c>
      <c r="I53" s="191">
        <v>30</v>
      </c>
      <c r="J53" s="191" t="s">
        <v>483</v>
      </c>
      <c r="K53" s="191" t="s">
        <v>483</v>
      </c>
      <c r="L53" s="191">
        <v>44</v>
      </c>
      <c r="M53" s="194">
        <v>5.8</v>
      </c>
      <c r="N53" s="191" t="s">
        <v>483</v>
      </c>
      <c r="O53" s="191" t="s">
        <v>483</v>
      </c>
      <c r="P53" s="196">
        <v>33616</v>
      </c>
      <c r="Q53" s="194">
        <v>2017</v>
      </c>
      <c r="R53" s="192">
        <v>4000</v>
      </c>
      <c r="S53" s="195">
        <v>0.01</v>
      </c>
      <c r="T53" s="192">
        <v>1845</v>
      </c>
      <c r="U53" s="197">
        <v>64.6</v>
      </c>
      <c r="X53" s="192"/>
      <c r="Y53" s="190"/>
      <c r="Z53" s="192"/>
      <c r="AA53" s="190"/>
      <c r="AB53" s="190"/>
      <c r="AC53" s="190"/>
      <c r="AD53" s="192"/>
      <c r="AE53" s="190"/>
      <c r="AF53" s="190"/>
      <c r="AG53" s="190"/>
      <c r="AH53" s="190"/>
      <c r="AI53" s="190"/>
      <c r="AJ53" s="190"/>
      <c r="AK53" s="190"/>
      <c r="AL53" s="192"/>
      <c r="AM53" s="195"/>
      <c r="AN53" s="192"/>
      <c r="AO53" s="190"/>
      <c r="AP53" s="192"/>
      <c r="AQ53" s="190"/>
    </row>
    <row r="54" spans="1:43" ht="12.75">
      <c r="A54" s="190">
        <v>1945</v>
      </c>
      <c r="B54" s="192">
        <v>68117</v>
      </c>
      <c r="C54" s="190">
        <v>2.38</v>
      </c>
      <c r="D54" s="192">
        <v>9983</v>
      </c>
      <c r="E54" s="197">
        <v>6.2</v>
      </c>
      <c r="F54" s="191">
        <v>275</v>
      </c>
      <c r="G54" s="191">
        <v>180</v>
      </c>
      <c r="H54" s="191" t="s">
        <v>33</v>
      </c>
      <c r="I54" s="191" t="s">
        <v>33</v>
      </c>
      <c r="J54" s="191" t="s">
        <v>483</v>
      </c>
      <c r="K54" s="191" t="s">
        <v>483</v>
      </c>
      <c r="L54" s="191">
        <v>11</v>
      </c>
      <c r="M54" s="194">
        <v>1.8</v>
      </c>
      <c r="N54" s="191" t="s">
        <v>483</v>
      </c>
      <c r="O54" s="191" t="s">
        <v>483</v>
      </c>
      <c r="P54" s="196">
        <v>22949</v>
      </c>
      <c r="Q54" s="194">
        <v>1377</v>
      </c>
      <c r="R54" s="192">
        <v>10000</v>
      </c>
      <c r="S54" s="195">
        <v>0.01</v>
      </c>
      <c r="T54" s="190" t="s">
        <v>483</v>
      </c>
      <c r="U54" s="197" t="s">
        <v>483</v>
      </c>
      <c r="X54" s="192"/>
      <c r="Y54" s="190"/>
      <c r="Z54" s="192"/>
      <c r="AA54" s="190"/>
      <c r="AB54" s="190"/>
      <c r="AC54" s="190"/>
      <c r="AD54" s="190"/>
      <c r="AE54" s="190"/>
      <c r="AF54" s="190"/>
      <c r="AG54" s="190"/>
      <c r="AH54" s="190"/>
      <c r="AI54" s="190"/>
      <c r="AJ54" s="190"/>
      <c r="AK54" s="190"/>
      <c r="AL54" s="192"/>
      <c r="AM54" s="195"/>
      <c r="AN54" s="192"/>
      <c r="AO54" s="190"/>
      <c r="AP54" s="190"/>
      <c r="AQ54" s="190"/>
    </row>
    <row r="55" spans="1:43" ht="12.75">
      <c r="A55" s="190">
        <v>1946</v>
      </c>
      <c r="B55" s="192">
        <v>226781</v>
      </c>
      <c r="C55" s="190">
        <v>7.93</v>
      </c>
      <c r="D55" s="192">
        <v>41793</v>
      </c>
      <c r="E55" s="197">
        <v>26.3</v>
      </c>
      <c r="F55" s="191">
        <v>699</v>
      </c>
      <c r="G55" s="191">
        <v>68.7</v>
      </c>
      <c r="H55" s="191" t="s">
        <v>33</v>
      </c>
      <c r="I55" s="191" t="s">
        <v>33</v>
      </c>
      <c r="J55" s="191" t="s">
        <v>483</v>
      </c>
      <c r="K55" s="191" t="s">
        <v>483</v>
      </c>
      <c r="L55" s="191">
        <v>115</v>
      </c>
      <c r="M55" s="194">
        <v>25</v>
      </c>
      <c r="N55" s="191" t="s">
        <v>483</v>
      </c>
      <c r="O55" s="191" t="s">
        <v>483</v>
      </c>
      <c r="P55" s="196">
        <v>22882</v>
      </c>
      <c r="Q55" s="194">
        <v>1418.7</v>
      </c>
      <c r="R55" s="192">
        <v>4000</v>
      </c>
      <c r="S55" s="195">
        <v>0.01</v>
      </c>
      <c r="T55" s="190" t="s">
        <v>483</v>
      </c>
      <c r="U55" s="197" t="s">
        <v>483</v>
      </c>
      <c r="X55" s="192"/>
      <c r="Y55" s="190"/>
      <c r="Z55" s="192"/>
      <c r="AA55" s="190"/>
      <c r="AB55" s="190"/>
      <c r="AC55" s="190"/>
      <c r="AD55" s="190"/>
      <c r="AE55" s="190"/>
      <c r="AF55" s="190"/>
      <c r="AG55" s="190"/>
      <c r="AH55" s="190"/>
      <c r="AI55" s="190"/>
      <c r="AJ55" s="190"/>
      <c r="AK55" s="190"/>
      <c r="AL55" s="192"/>
      <c r="AM55" s="195"/>
      <c r="AN55" s="192"/>
      <c r="AO55" s="190"/>
      <c r="AP55" s="190"/>
      <c r="AQ55" s="190"/>
    </row>
    <row r="56" spans="1:43" ht="12.75">
      <c r="A56" s="190">
        <v>1947</v>
      </c>
      <c r="B56" s="192">
        <v>279988</v>
      </c>
      <c r="C56" s="190">
        <v>9.79</v>
      </c>
      <c r="D56" s="192">
        <v>66150</v>
      </c>
      <c r="E56" s="197">
        <v>46.3</v>
      </c>
      <c r="F56" s="191">
        <v>127</v>
      </c>
      <c r="G56" s="191">
        <v>10.6</v>
      </c>
      <c r="H56" s="196">
        <v>52000</v>
      </c>
      <c r="I56" s="191">
        <v>16.1</v>
      </c>
      <c r="J56" s="196">
        <v>2000</v>
      </c>
      <c r="K56" s="191">
        <v>2.2</v>
      </c>
      <c r="L56" s="191">
        <v>255</v>
      </c>
      <c r="M56" s="194">
        <v>76.5</v>
      </c>
      <c r="N56" s="191">
        <v>226</v>
      </c>
      <c r="O56" s="194">
        <v>0.15</v>
      </c>
      <c r="P56" s="196">
        <v>13512</v>
      </c>
      <c r="Q56" s="194">
        <v>1351.2</v>
      </c>
      <c r="R56" s="192">
        <v>24000</v>
      </c>
      <c r="S56" s="195">
        <v>0.06</v>
      </c>
      <c r="T56" s="190" t="s">
        <v>483</v>
      </c>
      <c r="U56" s="197" t="s">
        <v>483</v>
      </c>
      <c r="X56" s="192"/>
      <c r="Y56" s="190"/>
      <c r="Z56" s="192"/>
      <c r="AA56" s="190"/>
      <c r="AB56" s="190"/>
      <c r="AC56" s="190"/>
      <c r="AD56" s="192"/>
      <c r="AE56" s="190"/>
      <c r="AF56" s="192"/>
      <c r="AG56" s="190"/>
      <c r="AH56" s="190"/>
      <c r="AI56" s="190"/>
      <c r="AJ56" s="190"/>
      <c r="AK56" s="190"/>
      <c r="AL56" s="192"/>
      <c r="AM56" s="195"/>
      <c r="AN56" s="192"/>
      <c r="AO56" s="190"/>
      <c r="AP56" s="190"/>
      <c r="AQ56" s="190"/>
    </row>
    <row r="57" spans="1:43" ht="12.75">
      <c r="A57" s="190">
        <v>1948</v>
      </c>
      <c r="B57" s="192">
        <v>248395</v>
      </c>
      <c r="C57" s="190">
        <v>8.69</v>
      </c>
      <c r="D57" s="192">
        <v>67341</v>
      </c>
      <c r="E57" s="197">
        <v>58.7</v>
      </c>
      <c r="F57" s="191">
        <v>108</v>
      </c>
      <c r="G57" s="191">
        <v>7.8</v>
      </c>
      <c r="H57" s="196">
        <v>88000</v>
      </c>
      <c r="I57" s="191">
        <v>29.3</v>
      </c>
      <c r="J57" s="196">
        <v>10000</v>
      </c>
      <c r="K57" s="191">
        <v>10.8</v>
      </c>
      <c r="L57" s="191">
        <v>317</v>
      </c>
      <c r="M57" s="194">
        <v>88.9</v>
      </c>
      <c r="N57" s="191">
        <v>226</v>
      </c>
      <c r="O57" s="194">
        <v>0.15</v>
      </c>
      <c r="P57" s="196">
        <v>13741</v>
      </c>
      <c r="Q57" s="194">
        <v>1209.2</v>
      </c>
      <c r="R57" s="192">
        <v>28000</v>
      </c>
      <c r="S57" s="195">
        <v>0.07</v>
      </c>
      <c r="T57" s="190" t="s">
        <v>483</v>
      </c>
      <c r="U57" s="197" t="s">
        <v>483</v>
      </c>
      <c r="X57" s="192"/>
      <c r="Y57" s="190"/>
      <c r="Z57" s="192"/>
      <c r="AA57" s="190"/>
      <c r="AB57" s="190"/>
      <c r="AC57" s="190"/>
      <c r="AD57" s="192"/>
      <c r="AE57" s="190"/>
      <c r="AF57" s="192"/>
      <c r="AG57" s="190"/>
      <c r="AH57" s="190"/>
      <c r="AI57" s="190"/>
      <c r="AJ57" s="190"/>
      <c r="AK57" s="190"/>
      <c r="AL57" s="192"/>
      <c r="AM57" s="195"/>
      <c r="AN57" s="192"/>
      <c r="AO57" s="190"/>
      <c r="AP57" s="190"/>
      <c r="AQ57" s="190"/>
    </row>
    <row r="58" spans="1:43" ht="12.75">
      <c r="A58" s="190">
        <v>1949</v>
      </c>
      <c r="B58" s="192">
        <v>229416</v>
      </c>
      <c r="C58" s="190">
        <v>8.03</v>
      </c>
      <c r="D58" s="192">
        <v>36056</v>
      </c>
      <c r="E58" s="197">
        <v>32.4</v>
      </c>
      <c r="F58" s="191">
        <v>102</v>
      </c>
      <c r="G58" s="191">
        <v>7.9</v>
      </c>
      <c r="H58" s="196">
        <v>88000</v>
      </c>
      <c r="I58" s="191">
        <v>31.3</v>
      </c>
      <c r="J58" s="196">
        <v>114000</v>
      </c>
      <c r="K58" s="191">
        <v>100.8</v>
      </c>
      <c r="L58" s="191">
        <v>49</v>
      </c>
      <c r="M58" s="194">
        <v>11.2</v>
      </c>
      <c r="N58" s="191">
        <v>226</v>
      </c>
      <c r="O58" s="194">
        <v>0.15</v>
      </c>
      <c r="P58" s="196">
        <v>17169</v>
      </c>
      <c r="Q58" s="194">
        <v>1545.2</v>
      </c>
      <c r="R58" s="192">
        <v>7700</v>
      </c>
      <c r="S58" s="195">
        <v>0.02</v>
      </c>
      <c r="T58" s="190" t="s">
        <v>483</v>
      </c>
      <c r="U58" s="197" t="s">
        <v>483</v>
      </c>
      <c r="X58" s="192"/>
      <c r="Y58" s="190"/>
      <c r="Z58" s="192"/>
      <c r="AA58" s="190"/>
      <c r="AB58" s="190"/>
      <c r="AC58" s="190"/>
      <c r="AD58" s="192"/>
      <c r="AE58" s="190"/>
      <c r="AF58" s="192"/>
      <c r="AG58" s="190"/>
      <c r="AH58" s="190"/>
      <c r="AI58" s="190"/>
      <c r="AJ58" s="190"/>
      <c r="AK58" s="190"/>
      <c r="AL58" s="192"/>
      <c r="AM58" s="195"/>
      <c r="AN58" s="192"/>
      <c r="AO58" s="190"/>
      <c r="AP58" s="190"/>
      <c r="AQ58" s="190"/>
    </row>
    <row r="59" spans="1:43" ht="12.75">
      <c r="A59" s="190">
        <v>1950</v>
      </c>
      <c r="B59" s="192">
        <v>289285</v>
      </c>
      <c r="C59" s="190">
        <v>10.13</v>
      </c>
      <c r="D59" s="192">
        <v>52638</v>
      </c>
      <c r="E59" s="197">
        <v>48</v>
      </c>
      <c r="F59" s="191" t="s">
        <v>33</v>
      </c>
      <c r="G59" s="191" t="s">
        <v>33</v>
      </c>
      <c r="H59" s="191" t="s">
        <v>33</v>
      </c>
      <c r="I59" s="191" t="s">
        <v>33</v>
      </c>
      <c r="J59" s="196">
        <v>158000</v>
      </c>
      <c r="K59" s="191">
        <v>170.3</v>
      </c>
      <c r="L59" s="191">
        <v>144</v>
      </c>
      <c r="M59" s="194">
        <v>27.5</v>
      </c>
      <c r="N59" s="191" t="s">
        <v>483</v>
      </c>
      <c r="O59" s="194" t="s">
        <v>483</v>
      </c>
      <c r="P59" s="191" t="s">
        <v>33</v>
      </c>
      <c r="Q59" s="194" t="s">
        <v>33</v>
      </c>
      <c r="R59" s="192">
        <v>12000</v>
      </c>
      <c r="S59" s="195">
        <v>0.03</v>
      </c>
      <c r="T59" s="190" t="s">
        <v>483</v>
      </c>
      <c r="U59" s="197" t="s">
        <v>483</v>
      </c>
      <c r="X59" s="192"/>
      <c r="Y59" s="190"/>
      <c r="Z59" s="192"/>
      <c r="AA59" s="190"/>
      <c r="AB59" s="190"/>
      <c r="AC59" s="190"/>
      <c r="AD59" s="190"/>
      <c r="AE59" s="190"/>
      <c r="AF59" s="192"/>
      <c r="AG59" s="190"/>
      <c r="AH59" s="190"/>
      <c r="AI59" s="190"/>
      <c r="AJ59" s="190"/>
      <c r="AK59" s="190"/>
      <c r="AL59" s="190"/>
      <c r="AM59" s="190"/>
      <c r="AN59" s="192"/>
      <c r="AO59" s="190"/>
      <c r="AP59" s="190"/>
      <c r="AQ59" s="190"/>
    </row>
    <row r="60" spans="1:43" ht="12.75">
      <c r="A60" s="190">
        <v>1951</v>
      </c>
      <c r="B60" s="192">
        <v>239628</v>
      </c>
      <c r="C60" s="190">
        <v>8.38</v>
      </c>
      <c r="D60" s="192">
        <v>32870</v>
      </c>
      <c r="E60" s="197">
        <v>29.8</v>
      </c>
      <c r="F60" s="191">
        <v>28</v>
      </c>
      <c r="G60" s="191" t="s">
        <v>33</v>
      </c>
      <c r="H60" s="196">
        <v>1718000</v>
      </c>
      <c r="I60" s="198">
        <v>2061.6</v>
      </c>
      <c r="J60" s="196">
        <v>138000</v>
      </c>
      <c r="K60" s="191">
        <v>198</v>
      </c>
      <c r="L60" s="191">
        <v>21</v>
      </c>
      <c r="M60" s="194">
        <v>7.2</v>
      </c>
      <c r="N60" s="191" t="s">
        <v>483</v>
      </c>
      <c r="O60" s="194" t="s">
        <v>483</v>
      </c>
      <c r="P60" s="191" t="s">
        <v>33</v>
      </c>
      <c r="Q60" s="194" t="s">
        <v>33</v>
      </c>
      <c r="R60" s="192">
        <v>2000</v>
      </c>
      <c r="S60" s="195">
        <v>0.01</v>
      </c>
      <c r="T60" s="190" t="s">
        <v>483</v>
      </c>
      <c r="U60" s="197" t="s">
        <v>483</v>
      </c>
      <c r="X60" s="192"/>
      <c r="Y60" s="190"/>
      <c r="Z60" s="192"/>
      <c r="AA60" s="190"/>
      <c r="AB60" s="190"/>
      <c r="AC60" s="190"/>
      <c r="AD60" s="192"/>
      <c r="AE60" s="195"/>
      <c r="AF60" s="192"/>
      <c r="AG60" s="190"/>
      <c r="AH60" s="190"/>
      <c r="AI60" s="190"/>
      <c r="AJ60" s="190"/>
      <c r="AK60" s="190"/>
      <c r="AL60" s="190"/>
      <c r="AM60" s="190"/>
      <c r="AN60" s="192"/>
      <c r="AO60" s="190"/>
      <c r="AP60" s="190"/>
      <c r="AQ60" s="190"/>
    </row>
    <row r="61" spans="1:43" ht="12.75">
      <c r="A61" s="190">
        <v>1952</v>
      </c>
      <c r="B61" s="192">
        <v>240571</v>
      </c>
      <c r="C61" s="190">
        <v>8.42</v>
      </c>
      <c r="D61" s="192">
        <v>31825</v>
      </c>
      <c r="E61" s="197">
        <v>28.7</v>
      </c>
      <c r="F61" s="191">
        <v>40</v>
      </c>
      <c r="G61" s="191" t="s">
        <v>33</v>
      </c>
      <c r="H61" s="196">
        <v>740000</v>
      </c>
      <c r="I61" s="198">
        <v>1406</v>
      </c>
      <c r="J61" s="196">
        <v>180000</v>
      </c>
      <c r="K61" s="191">
        <v>243.9</v>
      </c>
      <c r="L61" s="191">
        <v>1</v>
      </c>
      <c r="M61" s="194">
        <v>0.3</v>
      </c>
      <c r="N61" s="191" t="s">
        <v>483</v>
      </c>
      <c r="O61" s="194" t="s">
        <v>483</v>
      </c>
      <c r="P61" s="191" t="s">
        <v>33</v>
      </c>
      <c r="Q61" s="194" t="s">
        <v>33</v>
      </c>
      <c r="R61" s="190" t="s">
        <v>483</v>
      </c>
      <c r="S61" s="195" t="s">
        <v>483</v>
      </c>
      <c r="T61" s="190" t="s">
        <v>33</v>
      </c>
      <c r="U61" s="197" t="s">
        <v>776</v>
      </c>
      <c r="X61" s="192"/>
      <c r="Y61" s="190"/>
      <c r="Z61" s="192"/>
      <c r="AA61" s="190"/>
      <c r="AB61" s="190"/>
      <c r="AC61" s="190"/>
      <c r="AD61" s="192"/>
      <c r="AE61" s="195"/>
      <c r="AF61" s="192"/>
      <c r="AG61" s="190"/>
      <c r="AH61" s="190"/>
      <c r="AI61" s="190"/>
      <c r="AJ61" s="190"/>
      <c r="AK61" s="190"/>
      <c r="AL61" s="190"/>
      <c r="AM61" s="190"/>
      <c r="AN61" s="190"/>
      <c r="AO61" s="190"/>
      <c r="AP61" s="190"/>
      <c r="AQ61" s="190"/>
    </row>
    <row r="62" spans="1:43" ht="12.75">
      <c r="A62" s="190">
        <v>1953</v>
      </c>
      <c r="B62" s="192">
        <v>253771</v>
      </c>
      <c r="C62" s="190">
        <v>8.88</v>
      </c>
      <c r="D62" s="192">
        <v>35387</v>
      </c>
      <c r="E62" s="197">
        <v>32.1</v>
      </c>
      <c r="F62" s="196">
        <v>1023</v>
      </c>
      <c r="G62" s="191">
        <v>270</v>
      </c>
      <c r="H62" s="191" t="s">
        <v>33</v>
      </c>
      <c r="I62" s="191" t="s">
        <v>33</v>
      </c>
      <c r="J62" s="196">
        <v>98000</v>
      </c>
      <c r="K62" s="191">
        <v>105.9</v>
      </c>
      <c r="L62" s="191" t="s">
        <v>483</v>
      </c>
      <c r="M62" s="194" t="s">
        <v>483</v>
      </c>
      <c r="N62" s="191" t="s">
        <v>483</v>
      </c>
      <c r="O62" s="194" t="s">
        <v>483</v>
      </c>
      <c r="P62" s="196">
        <v>17489</v>
      </c>
      <c r="Q62" s="194">
        <v>1696.4</v>
      </c>
      <c r="R62" s="190" t="s">
        <v>483</v>
      </c>
      <c r="S62" s="195" t="s">
        <v>483</v>
      </c>
      <c r="T62" s="190" t="s">
        <v>33</v>
      </c>
      <c r="U62" s="197" t="s">
        <v>776</v>
      </c>
      <c r="X62" s="192"/>
      <c r="Y62" s="190"/>
      <c r="Z62" s="192"/>
      <c r="AA62" s="190"/>
      <c r="AB62" s="192"/>
      <c r="AC62" s="190"/>
      <c r="AD62" s="190"/>
      <c r="AE62" s="190"/>
      <c r="AF62" s="192"/>
      <c r="AG62" s="190"/>
      <c r="AH62" s="190"/>
      <c r="AI62" s="190"/>
      <c r="AJ62" s="190"/>
      <c r="AK62" s="190"/>
      <c r="AL62" s="192"/>
      <c r="AM62" s="195"/>
      <c r="AN62" s="190"/>
      <c r="AO62" s="190"/>
      <c r="AP62" s="190"/>
      <c r="AQ62" s="190"/>
    </row>
    <row r="63" spans="1:43" ht="12.75">
      <c r="A63" s="190">
        <v>1954</v>
      </c>
      <c r="B63" s="192">
        <v>248511</v>
      </c>
      <c r="C63" s="190">
        <v>8.7</v>
      </c>
      <c r="D63" s="192">
        <v>33694</v>
      </c>
      <c r="E63" s="197">
        <v>31.8</v>
      </c>
      <c r="F63" s="196">
        <v>1046</v>
      </c>
      <c r="G63" s="191">
        <v>276</v>
      </c>
      <c r="H63" s="191" t="s">
        <v>483</v>
      </c>
      <c r="I63" s="191" t="s">
        <v>483</v>
      </c>
      <c r="J63" s="196">
        <v>398000</v>
      </c>
      <c r="K63" s="191">
        <v>409.9</v>
      </c>
      <c r="L63" s="191" t="s">
        <v>483</v>
      </c>
      <c r="M63" s="194" t="s">
        <v>483</v>
      </c>
      <c r="N63" s="191" t="s">
        <v>483</v>
      </c>
      <c r="O63" s="194" t="s">
        <v>483</v>
      </c>
      <c r="P63" s="196">
        <v>18790</v>
      </c>
      <c r="Q63" s="194">
        <v>1615.9</v>
      </c>
      <c r="R63" s="192">
        <v>8000</v>
      </c>
      <c r="S63" s="195">
        <v>0.02</v>
      </c>
      <c r="T63" s="190">
        <v>2.953</v>
      </c>
      <c r="U63" s="197">
        <v>208</v>
      </c>
      <c r="X63" s="192"/>
      <c r="Y63" s="190"/>
      <c r="Z63" s="192"/>
      <c r="AA63" s="190"/>
      <c r="AB63" s="192"/>
      <c r="AC63" s="190"/>
      <c r="AD63" s="190"/>
      <c r="AE63" s="190"/>
      <c r="AF63" s="192"/>
      <c r="AG63" s="190"/>
      <c r="AH63" s="190"/>
      <c r="AI63" s="190"/>
      <c r="AJ63" s="190"/>
      <c r="AK63" s="190"/>
      <c r="AL63" s="192"/>
      <c r="AM63" s="195"/>
      <c r="AN63" s="192"/>
      <c r="AO63" s="190"/>
      <c r="AP63" s="192"/>
      <c r="AQ63" s="190"/>
    </row>
    <row r="64" spans="1:43" ht="12.75">
      <c r="A64" s="190">
        <v>1955</v>
      </c>
      <c r="B64" s="192">
        <v>249294</v>
      </c>
      <c r="C64" s="190">
        <v>8.73</v>
      </c>
      <c r="D64" s="192">
        <v>33693</v>
      </c>
      <c r="E64" s="197">
        <v>30.4</v>
      </c>
      <c r="F64" s="191">
        <v>43</v>
      </c>
      <c r="G64" s="191">
        <v>12</v>
      </c>
      <c r="H64" s="191" t="s">
        <v>483</v>
      </c>
      <c r="I64" s="191" t="s">
        <v>483</v>
      </c>
      <c r="J64" s="196">
        <v>172000</v>
      </c>
      <c r="K64" s="191">
        <v>182.5</v>
      </c>
      <c r="L64" s="191">
        <v>1</v>
      </c>
      <c r="M64" s="194">
        <v>0.3</v>
      </c>
      <c r="N64" s="191" t="s">
        <v>483</v>
      </c>
      <c r="O64" s="194" t="s">
        <v>483</v>
      </c>
      <c r="P64" s="196">
        <v>17253</v>
      </c>
      <c r="Q64" s="194">
        <v>1466.5</v>
      </c>
      <c r="R64" s="192">
        <v>2000</v>
      </c>
      <c r="S64" s="195">
        <v>0.01</v>
      </c>
      <c r="T64" s="192">
        <v>7082</v>
      </c>
      <c r="U64" s="197">
        <v>625.3</v>
      </c>
      <c r="X64" s="192"/>
      <c r="Y64" s="190"/>
      <c r="Z64" s="192"/>
      <c r="AA64" s="190"/>
      <c r="AB64" s="190"/>
      <c r="AC64" s="190"/>
      <c r="AD64" s="190"/>
      <c r="AE64" s="190"/>
      <c r="AF64" s="192"/>
      <c r="AG64" s="190"/>
      <c r="AH64" s="190"/>
      <c r="AI64" s="190"/>
      <c r="AJ64" s="190"/>
      <c r="AK64" s="190"/>
      <c r="AL64" s="192"/>
      <c r="AM64" s="195"/>
      <c r="AN64" s="192"/>
      <c r="AO64" s="190"/>
      <c r="AP64" s="192"/>
      <c r="AQ64" s="190"/>
    </row>
    <row r="65" spans="1:43" ht="12.75">
      <c r="A65" s="190">
        <v>1956</v>
      </c>
      <c r="B65" s="192">
        <v>204300</v>
      </c>
      <c r="C65" s="190">
        <v>7.33</v>
      </c>
      <c r="D65" s="192">
        <v>26700</v>
      </c>
      <c r="E65" s="197">
        <v>24.1</v>
      </c>
      <c r="F65" s="196">
        <v>3414</v>
      </c>
      <c r="G65" s="191">
        <v>837</v>
      </c>
      <c r="H65" s="196">
        <v>134400</v>
      </c>
      <c r="I65" s="191">
        <v>150</v>
      </c>
      <c r="J65" s="191" t="s">
        <v>483</v>
      </c>
      <c r="K65" s="191" t="s">
        <v>483</v>
      </c>
      <c r="L65" s="191">
        <v>1</v>
      </c>
      <c r="M65" s="194">
        <v>0.3</v>
      </c>
      <c r="N65" s="191" t="s">
        <v>483</v>
      </c>
      <c r="O65" s="194" t="s">
        <v>483</v>
      </c>
      <c r="P65" s="196">
        <v>17934</v>
      </c>
      <c r="Q65" s="194">
        <v>1829.3</v>
      </c>
      <c r="R65" s="190" t="s">
        <v>483</v>
      </c>
      <c r="S65" s="195" t="s">
        <v>483</v>
      </c>
      <c r="T65" s="192">
        <v>7200</v>
      </c>
      <c r="U65" s="197">
        <v>711.5</v>
      </c>
      <c r="X65" s="192"/>
      <c r="Y65" s="190"/>
      <c r="Z65" s="192"/>
      <c r="AA65" s="190"/>
      <c r="AB65" s="192"/>
      <c r="AC65" s="190"/>
      <c r="AD65" s="192"/>
      <c r="AE65" s="190"/>
      <c r="AF65" s="190"/>
      <c r="AG65" s="190"/>
      <c r="AH65" s="190"/>
      <c r="AI65" s="190"/>
      <c r="AJ65" s="190"/>
      <c r="AK65" s="190"/>
      <c r="AL65" s="192"/>
      <c r="AM65" s="195"/>
      <c r="AN65" s="190"/>
      <c r="AO65" s="190"/>
      <c r="AP65" s="192"/>
      <c r="AQ65" s="190"/>
    </row>
    <row r="66" spans="1:43" ht="12.75">
      <c r="A66" s="190">
        <v>1957</v>
      </c>
      <c r="B66" s="192">
        <v>215467</v>
      </c>
      <c r="C66" s="190">
        <v>7.54</v>
      </c>
      <c r="D66" s="192">
        <v>28862</v>
      </c>
      <c r="E66" s="197">
        <v>26</v>
      </c>
      <c r="F66" s="196">
        <v>5461</v>
      </c>
      <c r="G66" s="198">
        <v>1349</v>
      </c>
      <c r="H66" s="196">
        <v>71120</v>
      </c>
      <c r="I66" s="191">
        <v>80</v>
      </c>
      <c r="J66" s="191" t="s">
        <v>483</v>
      </c>
      <c r="K66" s="191" t="s">
        <v>483</v>
      </c>
      <c r="L66" s="191">
        <v>9</v>
      </c>
      <c r="M66" s="194">
        <v>3</v>
      </c>
      <c r="N66" s="191" t="s">
        <v>483</v>
      </c>
      <c r="O66" s="194" t="s">
        <v>483</v>
      </c>
      <c r="P66" s="196">
        <v>15479</v>
      </c>
      <c r="Q66" s="194">
        <v>1377.6</v>
      </c>
      <c r="R66" s="190" t="s">
        <v>483</v>
      </c>
      <c r="S66" s="195" t="s">
        <v>483</v>
      </c>
      <c r="T66" s="192">
        <v>4207</v>
      </c>
      <c r="U66" s="197">
        <v>431</v>
      </c>
      <c r="X66" s="192"/>
      <c r="Y66" s="190"/>
      <c r="Z66" s="192"/>
      <c r="AA66" s="190"/>
      <c r="AB66" s="192"/>
      <c r="AC66" s="195"/>
      <c r="AD66" s="192"/>
      <c r="AE66" s="190"/>
      <c r="AF66" s="190"/>
      <c r="AG66" s="190"/>
      <c r="AH66" s="190"/>
      <c r="AI66" s="190"/>
      <c r="AJ66" s="190"/>
      <c r="AK66" s="190"/>
      <c r="AL66" s="192"/>
      <c r="AM66" s="195"/>
      <c r="AN66" s="190"/>
      <c r="AO66" s="190"/>
      <c r="AP66" s="192"/>
      <c r="AQ66" s="190"/>
    </row>
    <row r="67" spans="1:43" ht="12.75">
      <c r="A67" s="190">
        <v>1958</v>
      </c>
      <c r="B67" s="192">
        <v>186000</v>
      </c>
      <c r="C67" s="190">
        <v>6.53</v>
      </c>
      <c r="D67" s="192">
        <v>24000</v>
      </c>
      <c r="E67" s="197">
        <v>22</v>
      </c>
      <c r="F67" s="196">
        <v>3380</v>
      </c>
      <c r="G67" s="191">
        <v>774</v>
      </c>
      <c r="H67" s="191" t="s">
        <v>483</v>
      </c>
      <c r="I67" s="191" t="s">
        <v>483</v>
      </c>
      <c r="J67" s="191" t="s">
        <v>483</v>
      </c>
      <c r="K67" s="191" t="s">
        <v>483</v>
      </c>
      <c r="L67" s="191" t="s">
        <v>483</v>
      </c>
      <c r="M67" s="194" t="s">
        <v>483</v>
      </c>
      <c r="N67" s="191" t="s">
        <v>483</v>
      </c>
      <c r="O67" s="194" t="s">
        <v>483</v>
      </c>
      <c r="P67" s="196">
        <v>10284</v>
      </c>
      <c r="Q67" s="194">
        <v>647.9</v>
      </c>
      <c r="R67" s="192">
        <v>10000</v>
      </c>
      <c r="S67" s="195">
        <v>0.03</v>
      </c>
      <c r="T67" s="190" t="s">
        <v>483</v>
      </c>
      <c r="U67" s="197" t="s">
        <v>483</v>
      </c>
      <c r="X67" s="192"/>
      <c r="Y67" s="190"/>
      <c r="Z67" s="192"/>
      <c r="AA67" s="190"/>
      <c r="AB67" s="192"/>
      <c r="AC67" s="190"/>
      <c r="AD67" s="190"/>
      <c r="AE67" s="190"/>
      <c r="AF67" s="190"/>
      <c r="AG67" s="190"/>
      <c r="AH67" s="190"/>
      <c r="AI67" s="190"/>
      <c r="AJ67" s="190"/>
      <c r="AK67" s="190"/>
      <c r="AL67" s="192"/>
      <c r="AM67" s="190"/>
      <c r="AN67" s="192"/>
      <c r="AO67" s="190"/>
      <c r="AP67" s="190"/>
      <c r="AQ67" s="190"/>
    </row>
    <row r="68" spans="1:43" ht="12.75">
      <c r="A68" s="190">
        <v>1959</v>
      </c>
      <c r="B68" s="192">
        <v>171000</v>
      </c>
      <c r="C68" s="190">
        <v>5.99</v>
      </c>
      <c r="D68" s="192">
        <v>22000</v>
      </c>
      <c r="E68" s="197">
        <v>20</v>
      </c>
      <c r="F68" s="196">
        <v>3750</v>
      </c>
      <c r="G68" s="191">
        <v>852</v>
      </c>
      <c r="H68" s="191" t="s">
        <v>483</v>
      </c>
      <c r="I68" s="191" t="s">
        <v>483</v>
      </c>
      <c r="J68" s="191" t="s">
        <v>483</v>
      </c>
      <c r="K68" s="191" t="s">
        <v>483</v>
      </c>
      <c r="L68" s="191" t="s">
        <v>483</v>
      </c>
      <c r="M68" s="194" t="s">
        <v>483</v>
      </c>
      <c r="N68" s="191" t="s">
        <v>483</v>
      </c>
      <c r="O68" s="194" t="s">
        <v>483</v>
      </c>
      <c r="P68" s="196">
        <v>10698</v>
      </c>
      <c r="Q68" s="194">
        <v>770.3</v>
      </c>
      <c r="R68" s="192">
        <v>72000</v>
      </c>
      <c r="S68" s="195">
        <v>0.04</v>
      </c>
      <c r="T68" s="190" t="s">
        <v>483</v>
      </c>
      <c r="U68" s="197" t="s">
        <v>483</v>
      </c>
      <c r="X68" s="192"/>
      <c r="Y68" s="190"/>
      <c r="Z68" s="192"/>
      <c r="AA68" s="190"/>
      <c r="AB68" s="192"/>
      <c r="AC68" s="190"/>
      <c r="AD68" s="190"/>
      <c r="AE68" s="190"/>
      <c r="AF68" s="190"/>
      <c r="AG68" s="190"/>
      <c r="AH68" s="190"/>
      <c r="AI68" s="190"/>
      <c r="AJ68" s="190"/>
      <c r="AK68" s="190"/>
      <c r="AL68" s="192"/>
      <c r="AM68" s="190"/>
      <c r="AN68" s="192"/>
      <c r="AO68" s="190"/>
      <c r="AP68" s="190"/>
      <c r="AQ68" s="190"/>
    </row>
    <row r="69" spans="1:43" ht="12.75">
      <c r="A69" s="190">
        <v>1960</v>
      </c>
      <c r="B69" s="192">
        <v>180000</v>
      </c>
      <c r="C69" s="190">
        <v>6.3</v>
      </c>
      <c r="D69" s="192">
        <v>23000</v>
      </c>
      <c r="E69" s="197">
        <v>21</v>
      </c>
      <c r="F69" s="196">
        <v>4450</v>
      </c>
      <c r="G69" s="191">
        <v>938</v>
      </c>
      <c r="H69" s="191" t="s">
        <v>33</v>
      </c>
      <c r="I69" s="191" t="s">
        <v>33</v>
      </c>
      <c r="J69" s="191" t="s">
        <v>483</v>
      </c>
      <c r="K69" s="191" t="s">
        <v>483</v>
      </c>
      <c r="L69" s="191" t="s">
        <v>483</v>
      </c>
      <c r="M69" s="194" t="s">
        <v>483</v>
      </c>
      <c r="N69" s="191" t="s">
        <v>483</v>
      </c>
      <c r="O69" s="194" t="s">
        <v>483</v>
      </c>
      <c r="P69" s="196">
        <v>13352</v>
      </c>
      <c r="Q69" s="194">
        <v>1054.8</v>
      </c>
      <c r="R69" s="192">
        <v>82000</v>
      </c>
      <c r="S69" s="195">
        <v>0.04</v>
      </c>
      <c r="T69" s="190" t="s">
        <v>483</v>
      </c>
      <c r="U69" s="197" t="s">
        <v>483</v>
      </c>
      <c r="X69" s="192"/>
      <c r="Y69" s="190"/>
      <c r="Z69" s="192"/>
      <c r="AA69" s="190"/>
      <c r="AB69" s="192"/>
      <c r="AC69" s="190"/>
      <c r="AD69" s="190"/>
      <c r="AE69" s="190"/>
      <c r="AF69" s="190"/>
      <c r="AG69" s="190"/>
      <c r="AH69" s="190"/>
      <c r="AI69" s="190"/>
      <c r="AJ69" s="190"/>
      <c r="AK69" s="190"/>
      <c r="AL69" s="192"/>
      <c r="AM69" s="195"/>
      <c r="AN69" s="192"/>
      <c r="AO69" s="190"/>
      <c r="AP69" s="190"/>
      <c r="AQ69" s="190"/>
    </row>
    <row r="70" spans="1:43" ht="12.75">
      <c r="A70" s="190">
        <v>1961</v>
      </c>
      <c r="B70" s="192">
        <v>114228</v>
      </c>
      <c r="C70" s="190">
        <v>3.99</v>
      </c>
      <c r="D70" s="190" t="s">
        <v>483</v>
      </c>
      <c r="E70" s="197" t="s">
        <v>483</v>
      </c>
      <c r="F70" s="196">
        <v>4080</v>
      </c>
      <c r="G70" s="191">
        <v>816</v>
      </c>
      <c r="H70" s="191" t="s">
        <v>483</v>
      </c>
      <c r="I70" s="191" t="s">
        <v>483</v>
      </c>
      <c r="J70" s="191" t="s">
        <v>483</v>
      </c>
      <c r="K70" s="191" t="s">
        <v>483</v>
      </c>
      <c r="L70" s="191" t="s">
        <v>483</v>
      </c>
      <c r="M70" s="194" t="s">
        <v>483</v>
      </c>
      <c r="N70" s="191" t="s">
        <v>483</v>
      </c>
      <c r="O70" s="194" t="s">
        <v>483</v>
      </c>
      <c r="P70" s="196">
        <v>16133</v>
      </c>
      <c r="Q70" s="194">
        <v>1274.5</v>
      </c>
      <c r="R70" s="192">
        <v>184000</v>
      </c>
      <c r="S70" s="195">
        <v>0.06</v>
      </c>
      <c r="T70" s="190" t="s">
        <v>483</v>
      </c>
      <c r="U70" s="197" t="s">
        <v>483</v>
      </c>
      <c r="X70" s="192"/>
      <c r="Y70" s="190"/>
      <c r="Z70" s="190"/>
      <c r="AA70" s="190"/>
      <c r="AB70" s="192"/>
      <c r="AC70" s="190"/>
      <c r="AD70" s="190"/>
      <c r="AE70" s="190"/>
      <c r="AF70" s="190"/>
      <c r="AG70" s="190"/>
      <c r="AH70" s="190"/>
      <c r="AI70" s="190"/>
      <c r="AJ70" s="190"/>
      <c r="AK70" s="190"/>
      <c r="AL70" s="192"/>
      <c r="AM70" s="195"/>
      <c r="AN70" s="192"/>
      <c r="AO70" s="190"/>
      <c r="AP70" s="190"/>
      <c r="AQ70" s="190"/>
    </row>
    <row r="71" spans="1:43" ht="12.75">
      <c r="A71" s="190">
        <v>1962</v>
      </c>
      <c r="B71" s="192">
        <v>165142</v>
      </c>
      <c r="C71" s="190">
        <v>5.78</v>
      </c>
      <c r="D71" s="190" t="s">
        <v>483</v>
      </c>
      <c r="E71" s="197" t="s">
        <v>483</v>
      </c>
      <c r="F71" s="196">
        <v>3843</v>
      </c>
      <c r="G71" s="191">
        <v>711</v>
      </c>
      <c r="H71" s="191" t="s">
        <v>483</v>
      </c>
      <c r="I71" s="191" t="s">
        <v>483</v>
      </c>
      <c r="J71" s="191" t="s">
        <v>483</v>
      </c>
      <c r="K71" s="191" t="s">
        <v>483</v>
      </c>
      <c r="L71" s="191" t="s">
        <v>483</v>
      </c>
      <c r="M71" s="194" t="s">
        <v>483</v>
      </c>
      <c r="N71" s="191" t="s">
        <v>483</v>
      </c>
      <c r="O71" s="194" t="s">
        <v>483</v>
      </c>
      <c r="P71" s="196">
        <v>12520</v>
      </c>
      <c r="Q71" s="194">
        <v>951.5</v>
      </c>
      <c r="R71" s="190" t="s">
        <v>483</v>
      </c>
      <c r="S71" s="195" t="s">
        <v>483</v>
      </c>
      <c r="T71" s="190" t="s">
        <v>483</v>
      </c>
      <c r="U71" s="197" t="s">
        <v>483</v>
      </c>
      <c r="X71" s="192"/>
      <c r="Y71" s="190"/>
      <c r="Z71" s="190"/>
      <c r="AA71" s="190"/>
      <c r="AB71" s="192"/>
      <c r="AC71" s="190"/>
      <c r="AD71" s="190"/>
      <c r="AE71" s="190"/>
      <c r="AF71" s="190"/>
      <c r="AG71" s="190"/>
      <c r="AH71" s="190"/>
      <c r="AI71" s="190"/>
      <c r="AJ71" s="190"/>
      <c r="AK71" s="190"/>
      <c r="AL71" s="192"/>
      <c r="AM71" s="190"/>
      <c r="AN71" s="190"/>
      <c r="AO71" s="190"/>
      <c r="AP71" s="190"/>
      <c r="AQ71" s="190"/>
    </row>
    <row r="72" spans="1:43" ht="12.75">
      <c r="A72" s="190">
        <v>1963</v>
      </c>
      <c r="B72" s="192">
        <v>99000</v>
      </c>
      <c r="C72" s="190">
        <v>3.48</v>
      </c>
      <c r="D72" s="192">
        <v>6100</v>
      </c>
      <c r="E72" s="197">
        <v>9</v>
      </c>
      <c r="F72" s="191">
        <v>400</v>
      </c>
      <c r="G72" s="191">
        <v>76</v>
      </c>
      <c r="H72" s="191" t="s">
        <v>33</v>
      </c>
      <c r="I72" s="191" t="s">
        <v>33</v>
      </c>
      <c r="J72" s="191" t="s">
        <v>483</v>
      </c>
      <c r="K72" s="191" t="s">
        <v>483</v>
      </c>
      <c r="L72" s="191">
        <v>5</v>
      </c>
      <c r="M72" s="194">
        <v>1.1</v>
      </c>
      <c r="N72" s="191" t="s">
        <v>483</v>
      </c>
      <c r="O72" s="194" t="s">
        <v>483</v>
      </c>
      <c r="P72" s="196">
        <v>12322</v>
      </c>
      <c r="Q72" s="194">
        <v>961.1</v>
      </c>
      <c r="R72" s="190" t="s">
        <v>483</v>
      </c>
      <c r="S72" s="195" t="s">
        <v>483</v>
      </c>
      <c r="T72" s="190" t="s">
        <v>483</v>
      </c>
      <c r="U72" s="197" t="s">
        <v>483</v>
      </c>
      <c r="X72" s="192"/>
      <c r="Y72" s="190"/>
      <c r="Z72" s="192"/>
      <c r="AA72" s="190"/>
      <c r="AB72" s="190"/>
      <c r="AC72" s="190"/>
      <c r="AD72" s="190"/>
      <c r="AE72" s="190"/>
      <c r="AF72" s="190"/>
      <c r="AG72" s="190"/>
      <c r="AH72" s="190"/>
      <c r="AI72" s="190"/>
      <c r="AJ72" s="190"/>
      <c r="AK72" s="190"/>
      <c r="AL72" s="192"/>
      <c r="AM72" s="190"/>
      <c r="AN72" s="190"/>
      <c r="AO72" s="190"/>
      <c r="AP72" s="190"/>
      <c r="AQ72" s="190"/>
    </row>
    <row r="73" spans="1:43" ht="12.75">
      <c r="A73" s="190">
        <v>1964</v>
      </c>
      <c r="B73" s="192">
        <v>58000</v>
      </c>
      <c r="C73" s="190">
        <v>2.05</v>
      </c>
      <c r="D73" s="192">
        <v>7200</v>
      </c>
      <c r="E73" s="197">
        <v>6</v>
      </c>
      <c r="F73" s="191">
        <v>303</v>
      </c>
      <c r="G73" s="191">
        <v>95</v>
      </c>
      <c r="H73" s="196">
        <v>46400</v>
      </c>
      <c r="I73" s="191">
        <v>60.3</v>
      </c>
      <c r="J73" s="191" t="s">
        <v>483</v>
      </c>
      <c r="K73" s="191" t="s">
        <v>483</v>
      </c>
      <c r="L73" s="191" t="s">
        <v>483</v>
      </c>
      <c r="M73" s="194" t="s">
        <v>483</v>
      </c>
      <c r="N73" s="191" t="s">
        <v>483</v>
      </c>
      <c r="O73" s="194" t="s">
        <v>483</v>
      </c>
      <c r="P73" s="196">
        <v>13010</v>
      </c>
      <c r="Q73" s="194">
        <v>1522.2</v>
      </c>
      <c r="R73" s="192">
        <v>22000</v>
      </c>
      <c r="S73" s="195">
        <v>0.01</v>
      </c>
      <c r="T73" s="190" t="s">
        <v>483</v>
      </c>
      <c r="U73" s="197" t="s">
        <v>483</v>
      </c>
      <c r="X73" s="192"/>
      <c r="Y73" s="190"/>
      <c r="Z73" s="192"/>
      <c r="AA73" s="190"/>
      <c r="AB73" s="190"/>
      <c r="AC73" s="190"/>
      <c r="AD73" s="192"/>
      <c r="AE73" s="190"/>
      <c r="AF73" s="190"/>
      <c r="AG73" s="190"/>
      <c r="AH73" s="190"/>
      <c r="AI73" s="190"/>
      <c r="AJ73" s="190"/>
      <c r="AK73" s="190"/>
      <c r="AL73" s="192"/>
      <c r="AM73" s="195"/>
      <c r="AN73" s="192"/>
      <c r="AO73" s="190"/>
      <c r="AP73" s="190"/>
      <c r="AQ73" s="190"/>
    </row>
    <row r="74" spans="1:43" ht="12.75">
      <c r="A74" s="190">
        <v>1965</v>
      </c>
      <c r="B74" s="192">
        <v>43000</v>
      </c>
      <c r="C74" s="190">
        <v>1.51</v>
      </c>
      <c r="D74" s="192">
        <v>5000</v>
      </c>
      <c r="E74" s="197">
        <v>6</v>
      </c>
      <c r="F74" s="191">
        <v>180</v>
      </c>
      <c r="G74" s="191">
        <v>104</v>
      </c>
      <c r="H74" s="196">
        <v>46400</v>
      </c>
      <c r="I74" s="191">
        <v>60.3</v>
      </c>
      <c r="J74" s="191" t="s">
        <v>483</v>
      </c>
      <c r="K74" s="191" t="s">
        <v>483</v>
      </c>
      <c r="L74" s="191">
        <v>14</v>
      </c>
      <c r="M74" s="194">
        <v>4</v>
      </c>
      <c r="N74" s="191" t="s">
        <v>483</v>
      </c>
      <c r="O74" s="194" t="s">
        <v>483</v>
      </c>
      <c r="P74" s="196">
        <v>10365</v>
      </c>
      <c r="Q74" s="194">
        <v>1368.2</v>
      </c>
      <c r="R74" s="192">
        <v>64000</v>
      </c>
      <c r="S74" s="195">
        <v>0.03</v>
      </c>
      <c r="T74" s="190" t="s">
        <v>483</v>
      </c>
      <c r="U74" s="197" t="s">
        <v>483</v>
      </c>
      <c r="X74" s="192"/>
      <c r="Y74" s="190"/>
      <c r="Z74" s="192"/>
      <c r="AA74" s="190"/>
      <c r="AB74" s="190"/>
      <c r="AC74" s="190"/>
      <c r="AD74" s="192"/>
      <c r="AE74" s="190"/>
      <c r="AF74" s="190"/>
      <c r="AG74" s="190"/>
      <c r="AH74" s="190"/>
      <c r="AI74" s="190"/>
      <c r="AJ74" s="190"/>
      <c r="AK74" s="190"/>
      <c r="AL74" s="192"/>
      <c r="AM74" s="195"/>
      <c r="AN74" s="192"/>
      <c r="AO74" s="190"/>
      <c r="AP74" s="190"/>
      <c r="AQ74" s="190"/>
    </row>
    <row r="75" spans="1:43" ht="12.75">
      <c r="A75" s="190">
        <v>1966</v>
      </c>
      <c r="B75" s="192">
        <v>27325</v>
      </c>
      <c r="C75" s="190">
        <v>0.96</v>
      </c>
      <c r="D75" s="192">
        <v>7000</v>
      </c>
      <c r="E75" s="197">
        <v>9</v>
      </c>
      <c r="F75" s="191">
        <v>185</v>
      </c>
      <c r="G75" s="191">
        <v>101</v>
      </c>
      <c r="H75" s="196">
        <v>16000</v>
      </c>
      <c r="I75" s="191">
        <v>19.2</v>
      </c>
      <c r="J75" s="191" t="s">
        <v>483</v>
      </c>
      <c r="K75" s="191" t="s">
        <v>483</v>
      </c>
      <c r="L75" s="191">
        <v>19</v>
      </c>
      <c r="M75" s="194">
        <v>4.3</v>
      </c>
      <c r="N75" s="191" t="s">
        <v>483</v>
      </c>
      <c r="O75" s="194" t="s">
        <v>483</v>
      </c>
      <c r="P75" s="196">
        <v>9033</v>
      </c>
      <c r="Q75" s="194">
        <v>1273.7</v>
      </c>
      <c r="R75" s="190" t="s">
        <v>483</v>
      </c>
      <c r="S75" s="195" t="s">
        <v>483</v>
      </c>
      <c r="T75" s="190" t="s">
        <v>483</v>
      </c>
      <c r="U75" s="197" t="s">
        <v>483</v>
      </c>
      <c r="X75" s="192"/>
      <c r="Y75" s="190"/>
      <c r="Z75" s="192"/>
      <c r="AA75" s="190"/>
      <c r="AB75" s="190"/>
      <c r="AC75" s="190"/>
      <c r="AD75" s="192"/>
      <c r="AE75" s="190"/>
      <c r="AF75" s="190"/>
      <c r="AG75" s="190"/>
      <c r="AH75" s="190"/>
      <c r="AI75" s="190"/>
      <c r="AJ75" s="190"/>
      <c r="AK75" s="190"/>
      <c r="AL75" s="192"/>
      <c r="AM75" s="195"/>
      <c r="AN75" s="190"/>
      <c r="AO75" s="190"/>
      <c r="AP75" s="190"/>
      <c r="AQ75" s="190"/>
    </row>
    <row r="76" spans="1:43" ht="12.75">
      <c r="A76" s="190">
        <v>1967</v>
      </c>
      <c r="B76" s="192">
        <v>22948</v>
      </c>
      <c r="C76" s="190">
        <v>0.8</v>
      </c>
      <c r="D76" s="192">
        <v>6000</v>
      </c>
      <c r="E76" s="197">
        <v>9</v>
      </c>
      <c r="F76" s="191">
        <v>161</v>
      </c>
      <c r="G76" s="191">
        <v>79</v>
      </c>
      <c r="H76" s="196">
        <v>20000</v>
      </c>
      <c r="I76" s="191">
        <v>22</v>
      </c>
      <c r="J76" s="191" t="s">
        <v>483</v>
      </c>
      <c r="K76" s="191" t="s">
        <v>483</v>
      </c>
      <c r="L76" s="191" t="s">
        <v>483</v>
      </c>
      <c r="M76" s="194" t="s">
        <v>483</v>
      </c>
      <c r="N76" s="191" t="s">
        <v>483</v>
      </c>
      <c r="O76" s="194" t="s">
        <v>483</v>
      </c>
      <c r="P76" s="196">
        <v>7888</v>
      </c>
      <c r="Q76" s="194">
        <v>1238.4</v>
      </c>
      <c r="R76" s="190" t="s">
        <v>33</v>
      </c>
      <c r="S76" s="195" t="s">
        <v>33</v>
      </c>
      <c r="T76" s="190" t="s">
        <v>483</v>
      </c>
      <c r="U76" s="197" t="s">
        <v>483</v>
      </c>
      <c r="X76" s="192"/>
      <c r="Y76" s="190"/>
      <c r="Z76" s="192"/>
      <c r="AA76" s="190"/>
      <c r="AB76" s="190"/>
      <c r="AC76" s="190"/>
      <c r="AD76" s="192"/>
      <c r="AE76" s="190"/>
      <c r="AF76" s="190"/>
      <c r="AG76" s="190"/>
      <c r="AH76" s="190"/>
      <c r="AI76" s="190"/>
      <c r="AJ76" s="190"/>
      <c r="AK76" s="190"/>
      <c r="AL76" s="192"/>
      <c r="AM76" s="195"/>
      <c r="AN76" s="190"/>
      <c r="AO76" s="190"/>
      <c r="AP76" s="190"/>
      <c r="AQ76" s="190"/>
    </row>
    <row r="77" spans="1:43" ht="12.75">
      <c r="A77" s="190">
        <v>1968</v>
      </c>
      <c r="B77" s="192">
        <v>21000</v>
      </c>
      <c r="C77" s="190">
        <v>0.81</v>
      </c>
      <c r="D77" s="192">
        <v>3000</v>
      </c>
      <c r="E77" s="197">
        <v>6.5</v>
      </c>
      <c r="F77" s="191">
        <v>156</v>
      </c>
      <c r="G77" s="191">
        <v>78</v>
      </c>
      <c r="H77" s="196">
        <v>6000</v>
      </c>
      <c r="I77" s="191">
        <v>6</v>
      </c>
      <c r="J77" s="191" t="s">
        <v>483</v>
      </c>
      <c r="K77" s="191" t="s">
        <v>483</v>
      </c>
      <c r="L77" s="191" t="s">
        <v>483</v>
      </c>
      <c r="M77" s="194" t="s">
        <v>483</v>
      </c>
      <c r="N77" s="191" t="s">
        <v>483</v>
      </c>
      <c r="O77" s="194" t="s">
        <v>483</v>
      </c>
      <c r="P77" s="196">
        <v>8433</v>
      </c>
      <c r="Q77" s="194">
        <v>1652.9</v>
      </c>
      <c r="R77" s="190" t="s">
        <v>483</v>
      </c>
      <c r="S77" s="195" t="s">
        <v>483</v>
      </c>
      <c r="T77" s="190" t="s">
        <v>483</v>
      </c>
      <c r="U77" s="197" t="s">
        <v>483</v>
      </c>
      <c r="X77" s="192"/>
      <c r="Y77" s="190"/>
      <c r="Z77" s="192"/>
      <c r="AA77" s="190"/>
      <c r="AB77" s="190"/>
      <c r="AC77" s="190"/>
      <c r="AD77" s="192"/>
      <c r="AE77" s="190"/>
      <c r="AF77" s="190"/>
      <c r="AG77" s="190"/>
      <c r="AH77" s="190"/>
      <c r="AI77" s="190"/>
      <c r="AJ77" s="190"/>
      <c r="AK77" s="190"/>
      <c r="AL77" s="192"/>
      <c r="AM77" s="195"/>
      <c r="AN77" s="190"/>
      <c r="AO77" s="190"/>
      <c r="AP77" s="190"/>
      <c r="AQ77" s="190"/>
    </row>
    <row r="78" spans="1:43" ht="12.75">
      <c r="A78" s="190">
        <v>1969</v>
      </c>
      <c r="B78" s="192">
        <v>21227</v>
      </c>
      <c r="C78" s="190">
        <v>0.88</v>
      </c>
      <c r="D78" s="192">
        <v>2000</v>
      </c>
      <c r="E78" s="197">
        <v>4.2</v>
      </c>
      <c r="F78" s="191">
        <v>238</v>
      </c>
      <c r="G78" s="191">
        <v>100</v>
      </c>
      <c r="H78" s="196">
        <v>94000</v>
      </c>
      <c r="I78" s="191">
        <v>100</v>
      </c>
      <c r="J78" s="191" t="s">
        <v>483</v>
      </c>
      <c r="K78" s="191" t="s">
        <v>483</v>
      </c>
      <c r="L78" s="191">
        <v>2</v>
      </c>
      <c r="M78" s="194">
        <v>0.5</v>
      </c>
      <c r="N78" s="191" t="s">
        <v>483</v>
      </c>
      <c r="O78" s="194" t="s">
        <v>483</v>
      </c>
      <c r="P78" s="196">
        <v>8500</v>
      </c>
      <c r="Q78" s="194">
        <v>2321.2</v>
      </c>
      <c r="R78" s="190" t="s">
        <v>483</v>
      </c>
      <c r="S78" s="195" t="s">
        <v>483</v>
      </c>
      <c r="T78" s="190" t="s">
        <v>483</v>
      </c>
      <c r="U78" s="197" t="s">
        <v>483</v>
      </c>
      <c r="X78" s="192"/>
      <c r="Y78" s="190"/>
      <c r="Z78" s="192"/>
      <c r="AA78" s="190"/>
      <c r="AB78" s="190"/>
      <c r="AC78" s="190"/>
      <c r="AD78" s="192"/>
      <c r="AE78" s="190"/>
      <c r="AF78" s="190"/>
      <c r="AG78" s="190"/>
      <c r="AH78" s="190"/>
      <c r="AI78" s="190"/>
      <c r="AJ78" s="190"/>
      <c r="AK78" s="190"/>
      <c r="AL78" s="192"/>
      <c r="AM78" s="195"/>
      <c r="AN78" s="190"/>
      <c r="AO78" s="190"/>
      <c r="AP78" s="190"/>
      <c r="AQ78" s="190"/>
    </row>
    <row r="79" spans="1:43" ht="12.75">
      <c r="A79" s="190">
        <v>1970</v>
      </c>
      <c r="B79" s="192">
        <v>38400</v>
      </c>
      <c r="C79" s="190">
        <v>1.38</v>
      </c>
      <c r="D79" s="192">
        <v>4000</v>
      </c>
      <c r="E79" s="197">
        <v>7</v>
      </c>
      <c r="F79" s="196">
        <v>3100</v>
      </c>
      <c r="G79" s="198">
        <v>1260</v>
      </c>
      <c r="H79" s="196">
        <v>365000</v>
      </c>
      <c r="I79" s="191">
        <v>410</v>
      </c>
      <c r="J79" s="191" t="s">
        <v>483</v>
      </c>
      <c r="K79" s="191" t="s">
        <v>483</v>
      </c>
      <c r="L79" s="191" t="s">
        <v>483</v>
      </c>
      <c r="M79" s="194" t="s">
        <v>483</v>
      </c>
      <c r="N79" s="191" t="s">
        <v>483</v>
      </c>
      <c r="O79" s="194" t="s">
        <v>483</v>
      </c>
      <c r="P79" s="196">
        <v>6015</v>
      </c>
      <c r="Q79" s="194">
        <v>925.1</v>
      </c>
      <c r="R79" s="190" t="s">
        <v>33</v>
      </c>
      <c r="S79" s="195" t="s">
        <v>33</v>
      </c>
      <c r="T79" s="190" t="s">
        <v>483</v>
      </c>
      <c r="U79" s="197" t="s">
        <v>483</v>
      </c>
      <c r="X79" s="192"/>
      <c r="Y79" s="190"/>
      <c r="Z79" s="192"/>
      <c r="AA79" s="190"/>
      <c r="AB79" s="192"/>
      <c r="AC79" s="195"/>
      <c r="AD79" s="192"/>
      <c r="AE79" s="190"/>
      <c r="AF79" s="190"/>
      <c r="AG79" s="190"/>
      <c r="AH79" s="190"/>
      <c r="AI79" s="190"/>
      <c r="AJ79" s="190"/>
      <c r="AK79" s="190"/>
      <c r="AL79" s="192"/>
      <c r="AM79" s="190"/>
      <c r="AN79" s="190"/>
      <c r="AO79" s="190"/>
      <c r="AP79" s="190"/>
      <c r="AQ79" s="190"/>
    </row>
    <row r="80" spans="1:43" ht="12.75">
      <c r="A80" s="190">
        <v>1971</v>
      </c>
      <c r="B80" s="192">
        <v>34000</v>
      </c>
      <c r="C80" s="190">
        <v>1.36</v>
      </c>
      <c r="D80" s="192">
        <v>2000</v>
      </c>
      <c r="E80" s="197">
        <v>4</v>
      </c>
      <c r="F80" s="191">
        <v>675</v>
      </c>
      <c r="G80" s="191">
        <v>285</v>
      </c>
      <c r="H80" s="196">
        <v>68000</v>
      </c>
      <c r="I80" s="191">
        <v>74</v>
      </c>
      <c r="J80" s="196">
        <v>34000</v>
      </c>
      <c r="K80" s="199">
        <v>47</v>
      </c>
      <c r="L80" s="191" t="s">
        <v>483</v>
      </c>
      <c r="M80" s="194" t="s">
        <v>483</v>
      </c>
      <c r="N80" s="191" t="s">
        <v>483</v>
      </c>
      <c r="O80" s="194" t="s">
        <v>483</v>
      </c>
      <c r="P80" s="196">
        <v>5407</v>
      </c>
      <c r="Q80" s="194">
        <v>625.6</v>
      </c>
      <c r="R80" s="190" t="s">
        <v>483</v>
      </c>
      <c r="S80" s="195" t="s">
        <v>483</v>
      </c>
      <c r="T80" s="190" t="s">
        <v>483</v>
      </c>
      <c r="U80" s="197" t="s">
        <v>483</v>
      </c>
      <c r="X80" s="192"/>
      <c r="Y80" s="190"/>
      <c r="Z80" s="192"/>
      <c r="AA80" s="190"/>
      <c r="AB80" s="190"/>
      <c r="AC80" s="190"/>
      <c r="AD80" s="192"/>
      <c r="AE80" s="190"/>
      <c r="AF80" s="192"/>
      <c r="AG80" s="190"/>
      <c r="AH80" s="190"/>
      <c r="AI80" s="190"/>
      <c r="AJ80" s="190"/>
      <c r="AK80" s="190"/>
      <c r="AL80" s="192"/>
      <c r="AM80" s="190"/>
      <c r="AN80" s="190"/>
      <c r="AO80" s="190"/>
      <c r="AP80" s="190"/>
      <c r="AQ80" s="190"/>
    </row>
    <row r="81" spans="1:43" ht="12.75">
      <c r="A81" s="190">
        <v>1972</v>
      </c>
      <c r="B81" s="192">
        <v>8639</v>
      </c>
      <c r="C81" s="190">
        <v>0.56</v>
      </c>
      <c r="D81" s="192">
        <v>1000</v>
      </c>
      <c r="E81" s="197">
        <v>2</v>
      </c>
      <c r="F81" s="191">
        <v>125</v>
      </c>
      <c r="G81" s="191">
        <v>44</v>
      </c>
      <c r="H81" s="196">
        <v>160000</v>
      </c>
      <c r="I81" s="191">
        <v>185</v>
      </c>
      <c r="J81" s="191" t="s">
        <v>33</v>
      </c>
      <c r="K81" s="199" t="s">
        <v>33</v>
      </c>
      <c r="L81" s="191" t="s">
        <v>483</v>
      </c>
      <c r="M81" s="194" t="s">
        <v>483</v>
      </c>
      <c r="N81" s="191" t="s">
        <v>483</v>
      </c>
      <c r="O81" s="194" t="s">
        <v>483</v>
      </c>
      <c r="P81" s="196">
        <v>6478</v>
      </c>
      <c r="Q81" s="194">
        <v>985.5</v>
      </c>
      <c r="R81" s="190" t="s">
        <v>483</v>
      </c>
      <c r="S81" s="195" t="s">
        <v>483</v>
      </c>
      <c r="T81" s="190" t="s">
        <v>483</v>
      </c>
      <c r="U81" s="197" t="s">
        <v>483</v>
      </c>
      <c r="X81" s="192"/>
      <c r="Y81" s="190"/>
      <c r="Z81" s="192"/>
      <c r="AA81" s="190"/>
      <c r="AB81" s="190"/>
      <c r="AC81" s="190"/>
      <c r="AD81" s="192"/>
      <c r="AE81" s="190"/>
      <c r="AF81" s="190"/>
      <c r="AG81" s="190"/>
      <c r="AH81" s="190"/>
      <c r="AI81" s="190"/>
      <c r="AJ81" s="190"/>
      <c r="AK81" s="190"/>
      <c r="AL81" s="192"/>
      <c r="AM81" s="190"/>
      <c r="AN81" s="190"/>
      <c r="AO81" s="190"/>
      <c r="AP81" s="190"/>
      <c r="AQ81" s="190"/>
    </row>
    <row r="82" spans="1:43" ht="12.75">
      <c r="A82" s="190">
        <v>1973</v>
      </c>
      <c r="B82" s="192">
        <v>15000</v>
      </c>
      <c r="C82" s="190">
        <v>1.86</v>
      </c>
      <c r="D82" s="192">
        <v>13200</v>
      </c>
      <c r="E82" s="197">
        <v>22</v>
      </c>
      <c r="F82" s="191">
        <v>70</v>
      </c>
      <c r="G82" s="191">
        <v>52.5</v>
      </c>
      <c r="H82" s="196">
        <v>420000</v>
      </c>
      <c r="I82" s="191">
        <v>515</v>
      </c>
      <c r="J82" s="196">
        <v>10000</v>
      </c>
      <c r="K82" s="199">
        <v>12</v>
      </c>
      <c r="L82" s="191">
        <v>6</v>
      </c>
      <c r="M82" s="194">
        <v>2</v>
      </c>
      <c r="N82" s="191" t="s">
        <v>483</v>
      </c>
      <c r="O82" s="194" t="s">
        <v>483</v>
      </c>
      <c r="P82" s="196">
        <v>5524</v>
      </c>
      <c r="Q82" s="194">
        <v>964.5</v>
      </c>
      <c r="R82" s="190" t="s">
        <v>483</v>
      </c>
      <c r="S82" s="195" t="s">
        <v>483</v>
      </c>
      <c r="T82" s="190" t="s">
        <v>483</v>
      </c>
      <c r="U82" s="197" t="s">
        <v>483</v>
      </c>
      <c r="X82" s="192"/>
      <c r="Y82" s="190"/>
      <c r="Z82" s="192"/>
      <c r="AA82" s="190"/>
      <c r="AB82" s="190"/>
      <c r="AC82" s="190"/>
      <c r="AD82" s="192"/>
      <c r="AE82" s="190"/>
      <c r="AF82" s="192"/>
      <c r="AG82" s="190"/>
      <c r="AH82" s="190"/>
      <c r="AI82" s="190"/>
      <c r="AJ82" s="190"/>
      <c r="AK82" s="190"/>
      <c r="AL82" s="192"/>
      <c r="AM82" s="190"/>
      <c r="AN82" s="190"/>
      <c r="AO82" s="190"/>
      <c r="AP82" s="190"/>
      <c r="AQ82" s="190"/>
    </row>
    <row r="83" spans="1:43" ht="12.75">
      <c r="A83" s="190">
        <v>1974</v>
      </c>
      <c r="B83" s="192">
        <v>16000</v>
      </c>
      <c r="C83" s="190">
        <v>2.56</v>
      </c>
      <c r="D83" s="192">
        <v>1500</v>
      </c>
      <c r="E83" s="197">
        <v>3.5</v>
      </c>
      <c r="F83" s="191">
        <v>70</v>
      </c>
      <c r="G83" s="191">
        <v>52.5</v>
      </c>
      <c r="H83" s="196">
        <v>80000</v>
      </c>
      <c r="I83" s="191">
        <v>95</v>
      </c>
      <c r="J83" s="191" t="s">
        <v>33</v>
      </c>
      <c r="K83" s="199" t="s">
        <v>33</v>
      </c>
      <c r="L83" s="191" t="s">
        <v>483</v>
      </c>
      <c r="M83" s="194" t="s">
        <v>483</v>
      </c>
      <c r="N83" s="191" t="s">
        <v>483</v>
      </c>
      <c r="O83" s="194" t="s">
        <v>483</v>
      </c>
      <c r="P83" s="196">
        <v>4351</v>
      </c>
      <c r="Q83" s="194">
        <v>1067</v>
      </c>
      <c r="R83" s="190" t="s">
        <v>483</v>
      </c>
      <c r="S83" s="195" t="s">
        <v>483</v>
      </c>
      <c r="T83" s="190" t="s">
        <v>483</v>
      </c>
      <c r="U83" s="197" t="s">
        <v>483</v>
      </c>
      <c r="X83" s="192"/>
      <c r="Y83" s="190"/>
      <c r="Z83" s="192"/>
      <c r="AA83" s="190"/>
      <c r="AB83" s="190"/>
      <c r="AC83" s="190"/>
      <c r="AD83" s="192"/>
      <c r="AE83" s="190"/>
      <c r="AF83" s="190"/>
      <c r="AG83" s="190"/>
      <c r="AH83" s="190"/>
      <c r="AI83" s="190"/>
      <c r="AJ83" s="190"/>
      <c r="AK83" s="190"/>
      <c r="AL83" s="192"/>
      <c r="AM83" s="195"/>
      <c r="AN83" s="190"/>
      <c r="AO83" s="190"/>
      <c r="AP83" s="190"/>
      <c r="AQ83" s="190"/>
    </row>
    <row r="84" spans="1:43" ht="12.75">
      <c r="A84" s="190">
        <v>1975</v>
      </c>
      <c r="B84" s="192">
        <v>14980</v>
      </c>
      <c r="C84" s="190">
        <v>3.35</v>
      </c>
      <c r="D84" s="192">
        <v>6000</v>
      </c>
      <c r="E84" s="197">
        <v>25</v>
      </c>
      <c r="F84" s="191" t="s">
        <v>483</v>
      </c>
      <c r="G84" s="191" t="s">
        <v>483</v>
      </c>
      <c r="H84" s="196">
        <v>120000</v>
      </c>
      <c r="I84" s="191">
        <v>145</v>
      </c>
      <c r="J84" s="196">
        <v>22000</v>
      </c>
      <c r="K84" s="199">
        <v>60</v>
      </c>
      <c r="L84" s="191" t="s">
        <v>483</v>
      </c>
      <c r="M84" s="194" t="s">
        <v>483</v>
      </c>
      <c r="N84" s="191" t="s">
        <v>483</v>
      </c>
      <c r="O84" s="194" t="s">
        <v>483</v>
      </c>
      <c r="P84" s="196">
        <v>3726</v>
      </c>
      <c r="Q84" s="194">
        <v>623.3</v>
      </c>
      <c r="R84" s="190" t="s">
        <v>483</v>
      </c>
      <c r="S84" s="195" t="s">
        <v>483</v>
      </c>
      <c r="T84" s="190" t="s">
        <v>483</v>
      </c>
      <c r="U84" s="197" t="s">
        <v>483</v>
      </c>
      <c r="X84" s="192"/>
      <c r="Y84" s="190"/>
      <c r="Z84" s="192"/>
      <c r="AA84" s="190"/>
      <c r="AB84" s="190"/>
      <c r="AC84" s="190"/>
      <c r="AD84" s="192"/>
      <c r="AE84" s="190"/>
      <c r="AF84" s="192"/>
      <c r="AG84" s="190"/>
      <c r="AH84" s="190"/>
      <c r="AI84" s="190"/>
      <c r="AJ84" s="190"/>
      <c r="AK84" s="190"/>
      <c r="AL84" s="192"/>
      <c r="AM84" s="190"/>
      <c r="AN84" s="190"/>
      <c r="AO84" s="190"/>
      <c r="AP84" s="190"/>
      <c r="AQ84" s="190"/>
    </row>
    <row r="85" spans="1:43" ht="12.75">
      <c r="A85" s="190">
        <v>1976</v>
      </c>
      <c r="B85" s="192">
        <v>22887</v>
      </c>
      <c r="C85" s="190">
        <v>6.9</v>
      </c>
      <c r="D85" s="192">
        <v>6500</v>
      </c>
      <c r="E85" s="197">
        <v>24</v>
      </c>
      <c r="F85" s="191" t="s">
        <v>483</v>
      </c>
      <c r="G85" s="191" t="s">
        <v>483</v>
      </c>
      <c r="H85" s="196">
        <v>160000</v>
      </c>
      <c r="I85" s="191">
        <v>165</v>
      </c>
      <c r="J85" s="191" t="s">
        <v>33</v>
      </c>
      <c r="K85" s="191" t="s">
        <v>33</v>
      </c>
      <c r="L85" s="191">
        <v>14</v>
      </c>
      <c r="M85" s="194">
        <v>6</v>
      </c>
      <c r="N85" s="191" t="s">
        <v>483</v>
      </c>
      <c r="O85" s="194" t="s">
        <v>483</v>
      </c>
      <c r="P85" s="196">
        <v>3212</v>
      </c>
      <c r="Q85" s="194">
        <v>515.2</v>
      </c>
      <c r="R85" s="190" t="s">
        <v>483</v>
      </c>
      <c r="S85" s="195" t="s">
        <v>483</v>
      </c>
      <c r="T85" s="190" t="s">
        <v>784</v>
      </c>
      <c r="U85" s="197" t="s">
        <v>785</v>
      </c>
      <c r="X85" s="192"/>
      <c r="Y85" s="190"/>
      <c r="Z85" s="192"/>
      <c r="AA85" s="190"/>
      <c r="AB85" s="190"/>
      <c r="AC85" s="190"/>
      <c r="AD85" s="192"/>
      <c r="AE85" s="190"/>
      <c r="AF85" s="190"/>
      <c r="AG85" s="190"/>
      <c r="AH85" s="190"/>
      <c r="AI85" s="190"/>
      <c r="AJ85" s="190"/>
      <c r="AK85" s="190"/>
      <c r="AL85" s="192"/>
      <c r="AM85" s="190"/>
      <c r="AN85" s="190"/>
      <c r="AO85" s="190"/>
      <c r="AP85" s="192"/>
      <c r="AQ85" s="195"/>
    </row>
    <row r="86" spans="1:43" ht="12.75">
      <c r="A86" s="190">
        <v>1977</v>
      </c>
      <c r="B86" s="192">
        <v>50000</v>
      </c>
      <c r="C86" s="190">
        <v>7.8</v>
      </c>
      <c r="D86" s="192">
        <v>8000</v>
      </c>
      <c r="E86" s="197">
        <v>20</v>
      </c>
      <c r="F86" s="191" t="s">
        <v>483</v>
      </c>
      <c r="G86" s="191" t="s">
        <v>483</v>
      </c>
      <c r="H86" s="191" t="s">
        <v>33</v>
      </c>
      <c r="I86" s="191" t="s">
        <v>33</v>
      </c>
      <c r="J86" s="191" t="s">
        <v>33</v>
      </c>
      <c r="K86" s="191" t="s">
        <v>33</v>
      </c>
      <c r="L86" s="191" t="s">
        <v>483</v>
      </c>
      <c r="M86" s="194" t="s">
        <v>483</v>
      </c>
      <c r="N86" s="191" t="s">
        <v>483</v>
      </c>
      <c r="O86" s="194" t="s">
        <v>483</v>
      </c>
      <c r="P86" s="196">
        <v>6891</v>
      </c>
      <c r="Q86" s="194">
        <v>1119.8</v>
      </c>
      <c r="R86" s="190" t="s">
        <v>483</v>
      </c>
      <c r="S86" s="195" t="s">
        <v>483</v>
      </c>
      <c r="T86" s="190" t="s">
        <v>483</v>
      </c>
      <c r="U86" s="197" t="s">
        <v>483</v>
      </c>
      <c r="X86" s="192"/>
      <c r="Y86" s="190"/>
      <c r="Z86" s="192"/>
      <c r="AA86" s="190"/>
      <c r="AB86" s="190"/>
      <c r="AC86" s="190"/>
      <c r="AD86" s="190"/>
      <c r="AE86" s="190"/>
      <c r="AF86" s="190"/>
      <c r="AG86" s="190"/>
      <c r="AH86" s="190"/>
      <c r="AI86" s="190"/>
      <c r="AJ86" s="190"/>
      <c r="AK86" s="190"/>
      <c r="AL86" s="192"/>
      <c r="AM86" s="195"/>
      <c r="AN86" s="190"/>
      <c r="AO86" s="190"/>
      <c r="AP86" s="190"/>
      <c r="AQ86" s="190"/>
    </row>
    <row r="87" spans="1:43" ht="12.75">
      <c r="A87" s="190">
        <v>1978</v>
      </c>
      <c r="B87" s="192">
        <v>60000</v>
      </c>
      <c r="C87" s="190">
        <v>12</v>
      </c>
      <c r="D87" s="192">
        <v>6000</v>
      </c>
      <c r="E87" s="197">
        <v>50</v>
      </c>
      <c r="F87" s="191" t="s">
        <v>483</v>
      </c>
      <c r="G87" s="191" t="s">
        <v>483</v>
      </c>
      <c r="H87" s="191" t="s">
        <v>33</v>
      </c>
      <c r="I87" s="191" t="s">
        <v>33</v>
      </c>
      <c r="J87" s="191" t="s">
        <v>33</v>
      </c>
      <c r="K87" s="191" t="s">
        <v>33</v>
      </c>
      <c r="L87" s="191" t="s">
        <v>483</v>
      </c>
      <c r="M87" s="194" t="s">
        <v>483</v>
      </c>
      <c r="N87" s="191" t="s">
        <v>483</v>
      </c>
      <c r="O87" s="194" t="s">
        <v>483</v>
      </c>
      <c r="P87" s="191" t="s">
        <v>483</v>
      </c>
      <c r="Q87" s="194" t="s">
        <v>483</v>
      </c>
      <c r="R87" s="190" t="s">
        <v>483</v>
      </c>
      <c r="S87" s="195" t="s">
        <v>483</v>
      </c>
      <c r="T87" s="190" t="s">
        <v>483</v>
      </c>
      <c r="U87" s="197" t="s">
        <v>483</v>
      </c>
      <c r="X87" s="192"/>
      <c r="Y87" s="190"/>
      <c r="Z87" s="192"/>
      <c r="AA87" s="190"/>
      <c r="AB87" s="190"/>
      <c r="AC87" s="190"/>
      <c r="AD87" s="190"/>
      <c r="AE87" s="190"/>
      <c r="AF87" s="190"/>
      <c r="AG87" s="190"/>
      <c r="AH87" s="190"/>
      <c r="AI87" s="190"/>
      <c r="AJ87" s="190"/>
      <c r="AK87" s="190"/>
      <c r="AL87" s="190"/>
      <c r="AM87" s="190"/>
      <c r="AN87" s="190"/>
      <c r="AO87" s="190"/>
      <c r="AP87" s="190"/>
      <c r="AQ87" s="190"/>
    </row>
    <row r="88" spans="1:43" ht="12.75">
      <c r="A88" s="190">
        <v>1979</v>
      </c>
      <c r="B88" s="192">
        <v>65000</v>
      </c>
      <c r="C88" s="190">
        <v>18</v>
      </c>
      <c r="D88" s="192">
        <v>6500</v>
      </c>
      <c r="E88" s="197">
        <v>93</v>
      </c>
      <c r="F88" s="191" t="s">
        <v>483</v>
      </c>
      <c r="G88" s="191" t="s">
        <v>483</v>
      </c>
      <c r="H88" s="196">
        <v>100000</v>
      </c>
      <c r="I88" s="191">
        <v>125</v>
      </c>
      <c r="J88" s="196">
        <v>100000</v>
      </c>
      <c r="K88" s="199">
        <v>830</v>
      </c>
      <c r="L88" s="191" t="s">
        <v>483</v>
      </c>
      <c r="M88" s="194" t="s">
        <v>483</v>
      </c>
      <c r="N88" s="191" t="s">
        <v>483</v>
      </c>
      <c r="O88" s="194" t="s">
        <v>483</v>
      </c>
      <c r="P88" s="191" t="s">
        <v>483</v>
      </c>
      <c r="Q88" s="194" t="s">
        <v>483</v>
      </c>
      <c r="R88" s="190" t="s">
        <v>483</v>
      </c>
      <c r="S88" s="195" t="s">
        <v>483</v>
      </c>
      <c r="T88" s="190" t="s">
        <v>483</v>
      </c>
      <c r="U88" s="197" t="s">
        <v>483</v>
      </c>
      <c r="X88" s="192"/>
      <c r="Y88" s="190"/>
      <c r="Z88" s="192"/>
      <c r="AA88" s="190"/>
      <c r="AB88" s="190"/>
      <c r="AC88" s="190"/>
      <c r="AD88" s="192"/>
      <c r="AE88" s="190"/>
      <c r="AF88" s="192"/>
      <c r="AG88" s="190"/>
      <c r="AH88" s="190"/>
      <c r="AI88" s="190"/>
      <c r="AJ88" s="190"/>
      <c r="AK88" s="190"/>
      <c r="AL88" s="190"/>
      <c r="AM88" s="190"/>
      <c r="AN88" s="190"/>
      <c r="AO88" s="190"/>
      <c r="AP88" s="190"/>
      <c r="AQ88" s="190"/>
    </row>
    <row r="89" spans="1:43" ht="12.75">
      <c r="A89" s="190">
        <v>1980</v>
      </c>
      <c r="B89" s="192">
        <v>75000</v>
      </c>
      <c r="C89" s="190">
        <v>32</v>
      </c>
      <c r="D89" s="192">
        <v>7500</v>
      </c>
      <c r="E89" s="197">
        <v>111</v>
      </c>
      <c r="F89" s="191" t="s">
        <v>483</v>
      </c>
      <c r="G89" s="191" t="s">
        <v>483</v>
      </c>
      <c r="H89" s="191" t="s">
        <v>483</v>
      </c>
      <c r="I89" s="191" t="s">
        <v>483</v>
      </c>
      <c r="J89" s="196">
        <v>120000</v>
      </c>
      <c r="K89" s="199">
        <v>984</v>
      </c>
      <c r="L89" s="191">
        <v>31</v>
      </c>
      <c r="M89" s="194">
        <v>29</v>
      </c>
      <c r="N89" s="191" t="s">
        <v>483</v>
      </c>
      <c r="O89" s="194" t="s">
        <v>483</v>
      </c>
      <c r="P89" s="191" t="s">
        <v>483</v>
      </c>
      <c r="Q89" s="194" t="s">
        <v>483</v>
      </c>
      <c r="R89" s="190" t="s">
        <v>483</v>
      </c>
      <c r="S89" s="195" t="s">
        <v>483</v>
      </c>
      <c r="T89" s="190" t="s">
        <v>483</v>
      </c>
      <c r="U89" s="197" t="s">
        <v>483</v>
      </c>
      <c r="X89" s="192"/>
      <c r="Y89" s="190"/>
      <c r="Z89" s="192"/>
      <c r="AA89" s="190"/>
      <c r="AB89" s="190"/>
      <c r="AC89" s="190"/>
      <c r="AD89" s="190"/>
      <c r="AE89" s="190"/>
      <c r="AF89" s="192"/>
      <c r="AG89" s="190"/>
      <c r="AH89" s="190"/>
      <c r="AI89" s="190"/>
      <c r="AJ89" s="190"/>
      <c r="AK89" s="190"/>
      <c r="AL89" s="190"/>
      <c r="AM89" s="190"/>
      <c r="AN89" s="190"/>
      <c r="AO89" s="190"/>
      <c r="AP89" s="190"/>
      <c r="AQ89" s="190"/>
    </row>
    <row r="90" spans="1:43" ht="12.75">
      <c r="A90" s="190">
        <v>1981</v>
      </c>
      <c r="B90" s="192">
        <v>134200</v>
      </c>
      <c r="C90" s="190">
        <v>55.2</v>
      </c>
      <c r="D90" s="192">
        <v>13420</v>
      </c>
      <c r="E90" s="197">
        <v>111.3</v>
      </c>
      <c r="F90" s="191" t="s">
        <v>33</v>
      </c>
      <c r="G90" s="191" t="s">
        <v>33</v>
      </c>
      <c r="H90" s="191" t="s">
        <v>483</v>
      </c>
      <c r="I90" s="191" t="s">
        <v>483</v>
      </c>
      <c r="J90" s="196">
        <v>106000</v>
      </c>
      <c r="K90" s="199">
        <v>700</v>
      </c>
      <c r="L90" s="191" t="s">
        <v>483</v>
      </c>
      <c r="M90" s="194" t="s">
        <v>483</v>
      </c>
      <c r="N90" s="191" t="s">
        <v>483</v>
      </c>
      <c r="O90" s="194" t="s">
        <v>483</v>
      </c>
      <c r="P90" s="191">
        <v>900</v>
      </c>
      <c r="Q90" s="194">
        <v>200</v>
      </c>
      <c r="R90" s="190" t="s">
        <v>483</v>
      </c>
      <c r="S90" s="195" t="s">
        <v>483</v>
      </c>
      <c r="T90" s="190" t="s">
        <v>483</v>
      </c>
      <c r="U90" s="197" t="s">
        <v>483</v>
      </c>
      <c r="X90" s="192"/>
      <c r="Y90" s="190"/>
      <c r="Z90" s="192"/>
      <c r="AA90" s="190"/>
      <c r="AB90" s="190"/>
      <c r="AC90" s="190"/>
      <c r="AD90" s="190"/>
      <c r="AE90" s="190"/>
      <c r="AF90" s="192"/>
      <c r="AG90" s="190"/>
      <c r="AH90" s="190"/>
      <c r="AI90" s="190"/>
      <c r="AJ90" s="190"/>
      <c r="AK90" s="190"/>
      <c r="AL90" s="190"/>
      <c r="AM90" s="190"/>
      <c r="AN90" s="190"/>
      <c r="AO90" s="190"/>
      <c r="AP90" s="190"/>
      <c r="AQ90" s="190"/>
    </row>
    <row r="91" spans="1:43" ht="12.75">
      <c r="A91" s="190">
        <v>1982</v>
      </c>
      <c r="B91" s="192">
        <v>175000</v>
      </c>
      <c r="C91" s="190">
        <v>69.9</v>
      </c>
      <c r="D91" s="192">
        <v>22000</v>
      </c>
      <c r="E91" s="197">
        <v>198</v>
      </c>
      <c r="F91" s="191" t="s">
        <v>483</v>
      </c>
      <c r="G91" s="191" t="s">
        <v>483</v>
      </c>
      <c r="H91" s="191" t="s">
        <v>483</v>
      </c>
      <c r="I91" s="191" t="s">
        <v>483</v>
      </c>
      <c r="J91" s="196">
        <v>198000</v>
      </c>
      <c r="K91" s="199">
        <v>1365</v>
      </c>
      <c r="L91" s="191" t="s">
        <v>483</v>
      </c>
      <c r="M91" s="194" t="s">
        <v>483</v>
      </c>
      <c r="N91" s="191" t="s">
        <v>483</v>
      </c>
      <c r="O91" s="194" t="s">
        <v>483</v>
      </c>
      <c r="P91" s="191" t="s">
        <v>33</v>
      </c>
      <c r="Q91" s="194" t="s">
        <v>33</v>
      </c>
      <c r="R91" s="190" t="s">
        <v>483</v>
      </c>
      <c r="S91" s="195" t="s">
        <v>483</v>
      </c>
      <c r="T91" s="190" t="s">
        <v>483</v>
      </c>
      <c r="U91" s="197" t="s">
        <v>483</v>
      </c>
      <c r="X91" s="192"/>
      <c r="Y91" s="190"/>
      <c r="Z91" s="192"/>
      <c r="AA91" s="190"/>
      <c r="AB91" s="190"/>
      <c r="AC91" s="190"/>
      <c r="AD91" s="190"/>
      <c r="AE91" s="190"/>
      <c r="AF91" s="192"/>
      <c r="AG91" s="195"/>
      <c r="AH91" s="190"/>
      <c r="AI91" s="190"/>
      <c r="AJ91" s="190"/>
      <c r="AK91" s="190"/>
      <c r="AL91" s="190"/>
      <c r="AM91" s="190"/>
      <c r="AN91" s="190"/>
      <c r="AO91" s="190"/>
      <c r="AP91" s="190"/>
      <c r="AQ91" s="190"/>
    </row>
    <row r="92" spans="1:43" ht="12.75">
      <c r="A92" s="190">
        <v>1983</v>
      </c>
      <c r="B92" s="192">
        <v>169000</v>
      </c>
      <c r="C92" s="190">
        <v>67.6</v>
      </c>
      <c r="D92" s="192">
        <v>33200</v>
      </c>
      <c r="E92" s="197">
        <v>332</v>
      </c>
      <c r="F92" s="191" t="s">
        <v>483</v>
      </c>
      <c r="G92" s="191" t="s">
        <v>483</v>
      </c>
      <c r="H92" s="196">
        <v>22400</v>
      </c>
      <c r="I92" s="191">
        <v>45</v>
      </c>
      <c r="J92" s="196">
        <v>215000</v>
      </c>
      <c r="K92" s="199">
        <v>1100</v>
      </c>
      <c r="L92" s="191" t="s">
        <v>483</v>
      </c>
      <c r="M92" s="194" t="s">
        <v>483</v>
      </c>
      <c r="N92" s="191" t="s">
        <v>483</v>
      </c>
      <c r="O92" s="194" t="s">
        <v>483</v>
      </c>
      <c r="P92" s="191" t="s">
        <v>33</v>
      </c>
      <c r="Q92" s="194" t="s">
        <v>33</v>
      </c>
      <c r="R92" s="190" t="s">
        <v>483</v>
      </c>
      <c r="S92" s="195" t="s">
        <v>483</v>
      </c>
      <c r="T92" s="190" t="s">
        <v>483</v>
      </c>
      <c r="U92" s="197" t="s">
        <v>483</v>
      </c>
      <c r="X92" s="192"/>
      <c r="Y92" s="190"/>
      <c r="Z92" s="192"/>
      <c r="AA92" s="190"/>
      <c r="AB92" s="190"/>
      <c r="AC92" s="190"/>
      <c r="AD92" s="192"/>
      <c r="AE92" s="190"/>
      <c r="AF92" s="192"/>
      <c r="AG92" s="195"/>
      <c r="AH92" s="190"/>
      <c r="AI92" s="190"/>
      <c r="AJ92" s="190"/>
      <c r="AK92" s="190"/>
      <c r="AL92" s="190"/>
      <c r="AM92" s="190"/>
      <c r="AN92" s="190"/>
      <c r="AO92" s="190"/>
      <c r="AP92" s="190"/>
      <c r="AQ92" s="190"/>
    </row>
    <row r="93" spans="1:43" ht="12.75">
      <c r="A93" s="190">
        <v>1984</v>
      </c>
      <c r="B93" s="192">
        <v>175000</v>
      </c>
      <c r="C93" s="190">
        <v>62.13</v>
      </c>
      <c r="D93" s="192">
        <v>20000</v>
      </c>
      <c r="E93" s="197">
        <v>159</v>
      </c>
      <c r="F93" s="191">
        <v>5</v>
      </c>
      <c r="G93" s="191">
        <v>1.5</v>
      </c>
      <c r="H93" s="196">
        <v>135000</v>
      </c>
      <c r="I93" s="191">
        <v>225.8</v>
      </c>
      <c r="J93" s="196">
        <v>225000</v>
      </c>
      <c r="K93" s="199">
        <v>400</v>
      </c>
      <c r="L93" s="191" t="s">
        <v>483</v>
      </c>
      <c r="M93" s="194" t="s">
        <v>483</v>
      </c>
      <c r="N93" s="191" t="s">
        <v>483</v>
      </c>
      <c r="O93" s="194" t="s">
        <v>483</v>
      </c>
      <c r="P93" s="191" t="s">
        <v>33</v>
      </c>
      <c r="Q93" s="194" t="s">
        <v>33</v>
      </c>
      <c r="R93" s="190" t="s">
        <v>483</v>
      </c>
      <c r="S93" s="195" t="s">
        <v>483</v>
      </c>
      <c r="T93" s="190" t="s">
        <v>483</v>
      </c>
      <c r="U93" s="197" t="s">
        <v>483</v>
      </c>
      <c r="X93" s="192"/>
      <c r="Y93" s="190"/>
      <c r="Z93" s="192"/>
      <c r="AA93" s="190"/>
      <c r="AB93" s="190"/>
      <c r="AC93" s="190"/>
      <c r="AD93" s="192"/>
      <c r="AE93" s="190"/>
      <c r="AF93" s="192"/>
      <c r="AG93" s="190"/>
      <c r="AH93" s="190"/>
      <c r="AI93" s="190"/>
      <c r="AJ93" s="190"/>
      <c r="AK93" s="190"/>
      <c r="AL93" s="190"/>
      <c r="AM93" s="190"/>
      <c r="AN93" s="190"/>
      <c r="AO93" s="190"/>
      <c r="AP93" s="190"/>
      <c r="AQ93" s="190"/>
    </row>
    <row r="94" spans="1:43" ht="12.75">
      <c r="A94" s="190">
        <v>1985</v>
      </c>
      <c r="B94" s="192">
        <v>190000</v>
      </c>
      <c r="C94" s="190">
        <v>61.18</v>
      </c>
      <c r="D94" s="192">
        <v>28500</v>
      </c>
      <c r="E94" s="197">
        <v>171</v>
      </c>
      <c r="F94" s="191">
        <v>27</v>
      </c>
      <c r="G94" s="191">
        <v>10</v>
      </c>
      <c r="H94" s="196">
        <v>65000</v>
      </c>
      <c r="I94" s="191">
        <v>98</v>
      </c>
      <c r="J94" s="196">
        <v>300000</v>
      </c>
      <c r="K94" s="199">
        <v>650</v>
      </c>
      <c r="L94" s="191" t="s">
        <v>483</v>
      </c>
      <c r="M94" s="194" t="s">
        <v>483</v>
      </c>
      <c r="N94" s="191" t="s">
        <v>483</v>
      </c>
      <c r="O94" s="194" t="s">
        <v>483</v>
      </c>
      <c r="P94" s="191" t="s">
        <v>483</v>
      </c>
      <c r="Q94" s="194" t="s">
        <v>483</v>
      </c>
      <c r="R94" s="190" t="s">
        <v>483</v>
      </c>
      <c r="S94" s="195" t="s">
        <v>483</v>
      </c>
      <c r="T94" s="190" t="s">
        <v>483</v>
      </c>
      <c r="U94" s="197" t="s">
        <v>483</v>
      </c>
      <c r="X94" s="192"/>
      <c r="Y94" s="190"/>
      <c r="Z94" s="192"/>
      <c r="AA94" s="190"/>
      <c r="AB94" s="190"/>
      <c r="AC94" s="190"/>
      <c r="AD94" s="192"/>
      <c r="AE94" s="190"/>
      <c r="AF94" s="192"/>
      <c r="AG94" s="190"/>
      <c r="AH94" s="190"/>
      <c r="AI94" s="190"/>
      <c r="AJ94" s="190"/>
      <c r="AK94" s="190"/>
      <c r="AL94" s="190"/>
      <c r="AM94" s="190"/>
      <c r="AN94" s="190"/>
      <c r="AO94" s="190"/>
      <c r="AP94" s="190"/>
      <c r="AQ94" s="190"/>
    </row>
    <row r="95" spans="1:43" ht="12.75">
      <c r="A95" s="190">
        <v>1986</v>
      </c>
      <c r="B95" s="192">
        <v>160000</v>
      </c>
      <c r="C95" s="190">
        <v>60.8</v>
      </c>
      <c r="D95" s="192">
        <v>24000</v>
      </c>
      <c r="E95" s="197">
        <v>134.4</v>
      </c>
      <c r="F95" s="191">
        <v>12</v>
      </c>
      <c r="G95" s="191">
        <v>2.8</v>
      </c>
      <c r="H95" s="196">
        <v>45000</v>
      </c>
      <c r="I95" s="191">
        <v>67.5</v>
      </c>
      <c r="J95" s="196">
        <v>340000</v>
      </c>
      <c r="K95" s="199">
        <v>890</v>
      </c>
      <c r="L95" s="191" t="s">
        <v>483</v>
      </c>
      <c r="M95" s="194" t="s">
        <v>483</v>
      </c>
      <c r="N95" s="191" t="s">
        <v>483</v>
      </c>
      <c r="O95" s="194" t="s">
        <v>483</v>
      </c>
      <c r="P95" s="191" t="s">
        <v>33</v>
      </c>
      <c r="Q95" s="194" t="s">
        <v>33</v>
      </c>
      <c r="R95" s="190" t="s">
        <v>483</v>
      </c>
      <c r="S95" s="195" t="s">
        <v>483</v>
      </c>
      <c r="T95" s="190" t="s">
        <v>483</v>
      </c>
      <c r="U95" s="197" t="s">
        <v>483</v>
      </c>
      <c r="X95" s="192"/>
      <c r="Y95" s="190"/>
      <c r="Z95" s="192"/>
      <c r="AA95" s="190"/>
      <c r="AB95" s="190"/>
      <c r="AC95" s="190"/>
      <c r="AD95" s="192"/>
      <c r="AE95" s="190"/>
      <c r="AF95" s="192"/>
      <c r="AG95" s="190"/>
      <c r="AH95" s="190"/>
      <c r="AI95" s="190"/>
      <c r="AJ95" s="190"/>
      <c r="AK95" s="190"/>
      <c r="AL95" s="190"/>
      <c r="AM95" s="190"/>
      <c r="AN95" s="190"/>
      <c r="AO95" s="190"/>
      <c r="AP95" s="190"/>
      <c r="AQ95" s="190"/>
    </row>
    <row r="96" spans="1:43" ht="12.75">
      <c r="A96" s="190">
        <v>1987</v>
      </c>
      <c r="B96" s="192">
        <v>229707</v>
      </c>
      <c r="C96" s="190">
        <v>104.51</v>
      </c>
      <c r="D96" s="192">
        <v>54300</v>
      </c>
      <c r="E96" s="197">
        <v>391</v>
      </c>
      <c r="F96" s="191" t="s">
        <v>483</v>
      </c>
      <c r="G96" s="191" t="s">
        <v>483</v>
      </c>
      <c r="H96" s="191" t="s">
        <v>483</v>
      </c>
      <c r="I96" s="191" t="s">
        <v>483</v>
      </c>
      <c r="J96" s="196">
        <v>288000</v>
      </c>
      <c r="K96" s="199">
        <v>460</v>
      </c>
      <c r="L96" s="191" t="s">
        <v>483</v>
      </c>
      <c r="M96" s="194" t="s">
        <v>483</v>
      </c>
      <c r="N96" s="191" t="s">
        <v>483</v>
      </c>
      <c r="O96" s="194" t="s">
        <v>483</v>
      </c>
      <c r="P96" s="191" t="s">
        <v>33</v>
      </c>
      <c r="Q96" s="194" t="s">
        <v>33</v>
      </c>
      <c r="R96" s="190" t="s">
        <v>483</v>
      </c>
      <c r="S96" s="195" t="s">
        <v>483</v>
      </c>
      <c r="T96" s="190" t="s">
        <v>483</v>
      </c>
      <c r="U96" s="197" t="s">
        <v>483</v>
      </c>
      <c r="X96" s="192"/>
      <c r="Y96" s="190"/>
      <c r="Z96" s="192"/>
      <c r="AA96" s="190"/>
      <c r="AB96" s="190"/>
      <c r="AC96" s="190"/>
      <c r="AD96" s="190"/>
      <c r="AE96" s="190"/>
      <c r="AF96" s="192"/>
      <c r="AG96" s="190"/>
      <c r="AH96" s="190"/>
      <c r="AI96" s="190"/>
      <c r="AJ96" s="190"/>
      <c r="AK96" s="190"/>
      <c r="AL96" s="190"/>
      <c r="AM96" s="190"/>
      <c r="AN96" s="190"/>
      <c r="AO96" s="190"/>
      <c r="AP96" s="190"/>
      <c r="AQ96" s="190"/>
    </row>
    <row r="97" spans="1:43" ht="12.75">
      <c r="A97" s="190">
        <v>1988</v>
      </c>
      <c r="B97" s="192">
        <v>265500</v>
      </c>
      <c r="C97" s="190">
        <v>112.84</v>
      </c>
      <c r="D97" s="192">
        <v>47790</v>
      </c>
      <c r="E97" s="197">
        <v>282</v>
      </c>
      <c r="F97" s="191" t="s">
        <v>33</v>
      </c>
      <c r="G97" s="191" t="s">
        <v>33</v>
      </c>
      <c r="H97" s="191" t="s">
        <v>483</v>
      </c>
      <c r="I97" s="191" t="s">
        <v>483</v>
      </c>
      <c r="J97" s="196">
        <v>300000</v>
      </c>
      <c r="K97" s="199">
        <v>950</v>
      </c>
      <c r="L97" s="191" t="s">
        <v>483</v>
      </c>
      <c r="M97" s="194" t="s">
        <v>483</v>
      </c>
      <c r="N97" s="191" t="s">
        <v>483</v>
      </c>
      <c r="O97" s="194" t="s">
        <v>483</v>
      </c>
      <c r="P97" s="191">
        <v>25</v>
      </c>
      <c r="Q97" s="194">
        <v>13.8</v>
      </c>
      <c r="R97" s="190" t="s">
        <v>483</v>
      </c>
      <c r="S97" s="195" t="s">
        <v>483</v>
      </c>
      <c r="T97" s="190" t="s">
        <v>483</v>
      </c>
      <c r="U97" s="197" t="s">
        <v>483</v>
      </c>
      <c r="X97" s="192"/>
      <c r="Y97" s="190"/>
      <c r="Z97" s="192"/>
      <c r="AA97" s="190"/>
      <c r="AB97" s="190"/>
      <c r="AC97" s="190"/>
      <c r="AD97" s="190"/>
      <c r="AE97" s="190"/>
      <c r="AF97" s="192"/>
      <c r="AG97" s="190"/>
      <c r="AH97" s="190"/>
      <c r="AI97" s="190"/>
      <c r="AJ97" s="190"/>
      <c r="AK97" s="190"/>
      <c r="AL97" s="190"/>
      <c r="AM97" s="190"/>
      <c r="AN97" s="190"/>
      <c r="AO97" s="190"/>
      <c r="AP97" s="190"/>
      <c r="AQ97" s="190"/>
    </row>
    <row r="98" spans="1:43" ht="12.75">
      <c r="A98" s="190">
        <v>1989</v>
      </c>
      <c r="B98" s="192">
        <v>284617</v>
      </c>
      <c r="C98" s="190">
        <v>108.7</v>
      </c>
      <c r="D98" s="192">
        <v>5211591</v>
      </c>
      <c r="E98" s="197">
        <v>27300</v>
      </c>
      <c r="F98" s="191" t="s">
        <v>483</v>
      </c>
      <c r="G98" s="191" t="s">
        <v>483</v>
      </c>
      <c r="H98" s="191" t="s">
        <v>483</v>
      </c>
      <c r="I98" s="191" t="s">
        <v>786</v>
      </c>
      <c r="J98" s="196">
        <v>194000</v>
      </c>
      <c r="K98" s="199">
        <v>672</v>
      </c>
      <c r="L98" s="196">
        <v>9585</v>
      </c>
      <c r="M98" s="194">
        <v>7700</v>
      </c>
      <c r="N98" s="196">
        <v>19843</v>
      </c>
      <c r="O98" s="194">
        <v>29400</v>
      </c>
      <c r="P98" s="191" t="s">
        <v>483</v>
      </c>
      <c r="Q98" s="194" t="s">
        <v>483</v>
      </c>
      <c r="R98" s="190" t="s">
        <v>483</v>
      </c>
      <c r="S98" s="195" t="s">
        <v>483</v>
      </c>
      <c r="T98" s="190" t="s">
        <v>483</v>
      </c>
      <c r="U98" s="197" t="s">
        <v>483</v>
      </c>
      <c r="X98" s="192"/>
      <c r="Y98" s="190"/>
      <c r="Z98" s="192"/>
      <c r="AA98" s="195"/>
      <c r="AB98" s="190"/>
      <c r="AC98" s="190"/>
      <c r="AD98" s="190"/>
      <c r="AE98" s="190"/>
      <c r="AF98" s="192"/>
      <c r="AG98" s="190"/>
      <c r="AH98" s="192"/>
      <c r="AI98" s="195"/>
      <c r="AJ98" s="192"/>
      <c r="AK98" s="195"/>
      <c r="AL98" s="190"/>
      <c r="AM98" s="190"/>
      <c r="AN98" s="190"/>
      <c r="AO98" s="190"/>
      <c r="AP98" s="190"/>
      <c r="AQ98" s="190"/>
    </row>
    <row r="99" spans="1:43" ht="12.75">
      <c r="A99" s="190">
        <v>1990</v>
      </c>
      <c r="B99" s="192">
        <v>231700</v>
      </c>
      <c r="C99" s="190">
        <v>89.2</v>
      </c>
      <c r="D99" s="192">
        <v>10135000</v>
      </c>
      <c r="E99" s="197">
        <v>50675</v>
      </c>
      <c r="F99" s="191" t="s">
        <v>483</v>
      </c>
      <c r="G99" s="191" t="s">
        <v>483</v>
      </c>
      <c r="H99" s="191" t="s">
        <v>483</v>
      </c>
      <c r="I99" s="191" t="s">
        <v>483</v>
      </c>
      <c r="J99" s="196">
        <v>57000</v>
      </c>
      <c r="K99" s="199">
        <v>200</v>
      </c>
      <c r="L99" s="196">
        <v>44220</v>
      </c>
      <c r="M99" s="194">
        <v>30954</v>
      </c>
      <c r="N99" s="196">
        <v>181200</v>
      </c>
      <c r="O99" s="194">
        <v>253680</v>
      </c>
      <c r="P99" s="191" t="s">
        <v>483</v>
      </c>
      <c r="Q99" s="194" t="s">
        <v>483</v>
      </c>
      <c r="R99" s="190" t="s">
        <v>483</v>
      </c>
      <c r="S99" s="195" t="s">
        <v>483</v>
      </c>
      <c r="T99" s="190" t="s">
        <v>483</v>
      </c>
      <c r="U99" s="197" t="s">
        <v>483</v>
      </c>
      <c r="X99" s="192"/>
      <c r="Y99" s="190"/>
      <c r="Z99" s="192"/>
      <c r="AA99" s="195"/>
      <c r="AB99" s="190"/>
      <c r="AC99" s="190"/>
      <c r="AD99" s="190"/>
      <c r="AE99" s="190"/>
      <c r="AF99" s="192"/>
      <c r="AG99" s="190"/>
      <c r="AH99" s="192"/>
      <c r="AI99" s="195"/>
      <c r="AJ99" s="192"/>
      <c r="AK99" s="195"/>
      <c r="AL99" s="190"/>
      <c r="AM99" s="190"/>
      <c r="AN99" s="190"/>
      <c r="AO99" s="190"/>
      <c r="AP99" s="190"/>
      <c r="AQ99" s="190"/>
    </row>
    <row r="100" spans="1:43" ht="12.75">
      <c r="A100" s="190">
        <v>1991</v>
      </c>
      <c r="B100" s="192">
        <v>243900</v>
      </c>
      <c r="C100" s="190">
        <v>88.29</v>
      </c>
      <c r="D100" s="192">
        <v>9076854</v>
      </c>
      <c r="E100" s="197">
        <v>39110</v>
      </c>
      <c r="F100" s="191"/>
      <c r="G100" s="191"/>
      <c r="H100" s="191"/>
      <c r="I100" s="191"/>
      <c r="J100" s="196">
        <v>6800</v>
      </c>
      <c r="K100" s="199">
        <v>22.1</v>
      </c>
      <c r="L100" s="196">
        <v>69591</v>
      </c>
      <c r="M100" s="194">
        <v>33403.7</v>
      </c>
      <c r="N100" s="196">
        <v>278221</v>
      </c>
      <c r="O100" s="194">
        <v>278221</v>
      </c>
      <c r="P100" s="191">
        <v>15</v>
      </c>
      <c r="Q100" s="194">
        <v>5.3</v>
      </c>
      <c r="R100" s="190" t="s">
        <v>483</v>
      </c>
      <c r="S100" s="195" t="s">
        <v>483</v>
      </c>
      <c r="T100" s="190" t="s">
        <v>483</v>
      </c>
      <c r="U100" s="197" t="s">
        <v>483</v>
      </c>
      <c r="X100" s="192"/>
      <c r="Y100" s="190"/>
      <c r="Z100" s="192"/>
      <c r="AA100" s="195"/>
      <c r="AB100" s="190"/>
      <c r="AC100" s="190"/>
      <c r="AD100" s="190"/>
      <c r="AE100" s="190"/>
      <c r="AF100" s="192"/>
      <c r="AG100" s="190"/>
      <c r="AH100" s="192"/>
      <c r="AI100" s="195"/>
      <c r="AJ100" s="192"/>
      <c r="AK100" s="195"/>
      <c r="AL100" s="190"/>
      <c r="AM100" s="190"/>
      <c r="AN100" s="190"/>
      <c r="AO100" s="190"/>
      <c r="AP100" s="190"/>
      <c r="AQ100" s="190"/>
    </row>
    <row r="101" spans="1:43" ht="12.75">
      <c r="A101" s="190">
        <v>1992</v>
      </c>
      <c r="B101" s="192">
        <v>262530</v>
      </c>
      <c r="C101" s="190">
        <v>88.46</v>
      </c>
      <c r="D101" s="192">
        <v>9115755</v>
      </c>
      <c r="E101" s="197">
        <v>34913</v>
      </c>
      <c r="F101" s="191" t="s">
        <v>483</v>
      </c>
      <c r="G101" s="191" t="s">
        <v>483</v>
      </c>
      <c r="H101" s="191" t="s">
        <v>483</v>
      </c>
      <c r="I101" s="191" t="s">
        <v>483</v>
      </c>
      <c r="J101" s="196">
        <v>1500</v>
      </c>
      <c r="K101" s="199">
        <v>5.9</v>
      </c>
      <c r="L101" s="196">
        <v>68664</v>
      </c>
      <c r="M101" s="194">
        <v>31585</v>
      </c>
      <c r="N101" s="196">
        <v>274507</v>
      </c>
      <c r="O101" s="194">
        <v>301957.7</v>
      </c>
      <c r="P101" s="191" t="s">
        <v>483</v>
      </c>
      <c r="Q101" s="194" t="s">
        <v>483</v>
      </c>
      <c r="R101" s="190" t="s">
        <v>483</v>
      </c>
      <c r="S101" s="195" t="s">
        <v>483</v>
      </c>
      <c r="T101" s="190" t="s">
        <v>483</v>
      </c>
      <c r="U101" s="197" t="s">
        <v>483</v>
      </c>
      <c r="X101" s="192"/>
      <c r="Y101" s="190"/>
      <c r="Z101" s="192"/>
      <c r="AA101" s="195"/>
      <c r="AB101" s="190"/>
      <c r="AC101" s="190"/>
      <c r="AD101" s="190"/>
      <c r="AE101" s="190"/>
      <c r="AF101" s="192"/>
      <c r="AG101" s="190"/>
      <c r="AH101" s="192"/>
      <c r="AI101" s="195"/>
      <c r="AJ101" s="192"/>
      <c r="AK101" s="195"/>
      <c r="AL101" s="190"/>
      <c r="AM101" s="190"/>
      <c r="AN101" s="190"/>
      <c r="AO101" s="190"/>
      <c r="AP101" s="190"/>
      <c r="AQ101" s="190"/>
    </row>
    <row r="102" spans="1:43" ht="12.75">
      <c r="A102" s="190">
        <v>1993</v>
      </c>
      <c r="B102" s="192">
        <v>191265</v>
      </c>
      <c r="C102" s="190">
        <v>68.64</v>
      </c>
      <c r="D102" s="192">
        <v>5658958</v>
      </c>
      <c r="E102" s="197">
        <v>24333</v>
      </c>
      <c r="F102" s="191" t="s">
        <v>483</v>
      </c>
      <c r="G102" s="191" t="s">
        <v>483</v>
      </c>
      <c r="H102" s="191" t="s">
        <v>483</v>
      </c>
      <c r="I102" s="191" t="s">
        <v>483</v>
      </c>
      <c r="J102" s="196">
        <v>21000</v>
      </c>
      <c r="K102" s="199">
        <v>50.6</v>
      </c>
      <c r="L102" s="196">
        <v>38221</v>
      </c>
      <c r="M102" s="194">
        <v>13759.6</v>
      </c>
      <c r="N102" s="196">
        <v>268769</v>
      </c>
      <c r="O102" s="194">
        <v>236516.7</v>
      </c>
      <c r="P102" s="191">
        <v>3</v>
      </c>
      <c r="Q102" s="194">
        <v>1.2</v>
      </c>
      <c r="R102" s="190" t="s">
        <v>483</v>
      </c>
      <c r="S102" s="195" t="s">
        <v>483</v>
      </c>
      <c r="T102" s="190" t="s">
        <v>483</v>
      </c>
      <c r="U102" s="197" t="s">
        <v>483</v>
      </c>
      <c r="X102" s="192"/>
      <c r="Y102" s="190"/>
      <c r="Z102" s="192"/>
      <c r="AA102" s="195"/>
      <c r="AB102" s="190"/>
      <c r="AC102" s="190"/>
      <c r="AD102" s="190"/>
      <c r="AE102" s="190"/>
      <c r="AF102" s="192"/>
      <c r="AG102" s="190"/>
      <c r="AH102" s="192"/>
      <c r="AI102" s="195"/>
      <c r="AJ102" s="192"/>
      <c r="AK102" s="195"/>
      <c r="AL102" s="190"/>
      <c r="AM102" s="190"/>
      <c r="AN102" s="190"/>
      <c r="AO102" s="190"/>
      <c r="AP102" s="190"/>
      <c r="AQ102" s="190"/>
    </row>
    <row r="103" spans="1:43" ht="12.75">
      <c r="A103" s="190">
        <v>1994</v>
      </c>
      <c r="B103" s="192">
        <v>182100</v>
      </c>
      <c r="C103" s="190">
        <v>70.29</v>
      </c>
      <c r="D103" s="192">
        <v>1968000</v>
      </c>
      <c r="E103" s="197">
        <v>10391</v>
      </c>
      <c r="F103" s="191" t="s">
        <v>787</v>
      </c>
      <c r="G103" s="191" t="s">
        <v>787</v>
      </c>
      <c r="H103" s="191" t="s">
        <v>787</v>
      </c>
      <c r="I103" s="191" t="s">
        <v>787</v>
      </c>
      <c r="J103" s="191" t="s">
        <v>787</v>
      </c>
      <c r="K103" s="191" t="s">
        <v>787</v>
      </c>
      <c r="L103" s="196">
        <v>36447</v>
      </c>
      <c r="M103" s="194">
        <v>25512.9</v>
      </c>
      <c r="N103" s="196">
        <v>329003</v>
      </c>
      <c r="O103" s="194">
        <v>296102.7</v>
      </c>
      <c r="P103" s="191">
        <v>5</v>
      </c>
      <c r="Q103" s="194">
        <v>2.1</v>
      </c>
      <c r="R103" s="190" t="s">
        <v>483</v>
      </c>
      <c r="S103" s="195" t="s">
        <v>483</v>
      </c>
      <c r="T103" s="190" t="s">
        <v>483</v>
      </c>
      <c r="U103" s="197" t="s">
        <v>483</v>
      </c>
      <c r="X103" s="192"/>
      <c r="Y103" s="190"/>
      <c r="Z103" s="192"/>
      <c r="AA103" s="195"/>
      <c r="AB103" s="190"/>
      <c r="AC103" s="190"/>
      <c r="AD103" s="190"/>
      <c r="AE103" s="190"/>
      <c r="AF103" s="190"/>
      <c r="AG103" s="190"/>
      <c r="AH103" s="192"/>
      <c r="AI103" s="195"/>
      <c r="AJ103" s="192"/>
      <c r="AK103" s="195"/>
      <c r="AL103" s="190"/>
      <c r="AM103" s="190"/>
      <c r="AN103" s="190"/>
      <c r="AO103" s="190"/>
      <c r="AP103" s="190"/>
      <c r="AQ103" s="190"/>
    </row>
    <row r="104" spans="1:43" ht="12.75">
      <c r="A104" s="190">
        <v>1995</v>
      </c>
      <c r="B104" s="192">
        <v>141882</v>
      </c>
      <c r="C104" s="190">
        <v>56.04</v>
      </c>
      <c r="D104" s="192">
        <v>1225730</v>
      </c>
      <c r="E104" s="197">
        <v>6655</v>
      </c>
      <c r="F104" s="191" t="s">
        <v>483</v>
      </c>
      <c r="G104" s="191" t="s">
        <v>483</v>
      </c>
      <c r="H104" s="191" t="s">
        <v>483</v>
      </c>
      <c r="I104" s="191" t="s">
        <v>483</v>
      </c>
      <c r="J104" s="191" t="s">
        <v>483</v>
      </c>
      <c r="K104" s="191" t="s">
        <v>483</v>
      </c>
      <c r="L104" s="196">
        <v>58098</v>
      </c>
      <c r="M104" s="194">
        <v>34428.6</v>
      </c>
      <c r="N104" s="196">
        <v>359950</v>
      </c>
      <c r="O104" s="194">
        <v>345552</v>
      </c>
      <c r="P104" s="191">
        <v>1</v>
      </c>
      <c r="Q104" s="194">
        <v>0.4</v>
      </c>
      <c r="R104" s="190" t="s">
        <v>483</v>
      </c>
      <c r="S104" s="195" t="s">
        <v>483</v>
      </c>
      <c r="T104" s="190" t="s">
        <v>483</v>
      </c>
      <c r="U104" s="197" t="s">
        <v>483</v>
      </c>
      <c r="X104" s="192"/>
      <c r="Y104" s="190"/>
      <c r="Z104" s="192"/>
      <c r="AA104" s="195"/>
      <c r="AB104" s="190"/>
      <c r="AC104" s="190"/>
      <c r="AD104" s="190"/>
      <c r="AE104" s="190"/>
      <c r="AF104" s="190"/>
      <c r="AG104" s="190"/>
      <c r="AH104" s="192"/>
      <c r="AI104" s="195"/>
      <c r="AJ104" s="192"/>
      <c r="AK104" s="195"/>
      <c r="AL104" s="190"/>
      <c r="AM104" s="190"/>
      <c r="AN104" s="190"/>
      <c r="AO104" s="190"/>
      <c r="AP104" s="190"/>
      <c r="AQ104" s="190"/>
    </row>
    <row r="105" spans="1:43" ht="12.75">
      <c r="A105" s="190">
        <v>1996</v>
      </c>
      <c r="B105" s="192">
        <v>161565</v>
      </c>
      <c r="C105" s="190">
        <v>62.62</v>
      </c>
      <c r="D105" s="192">
        <v>3676000</v>
      </c>
      <c r="E105" s="197">
        <v>19078</v>
      </c>
      <c r="F105" s="191" t="s">
        <v>483</v>
      </c>
      <c r="G105" s="191" t="s">
        <v>483</v>
      </c>
      <c r="H105" s="191" t="s">
        <v>483</v>
      </c>
      <c r="I105" s="191" t="s">
        <v>483</v>
      </c>
      <c r="J105" s="191" t="s">
        <v>483</v>
      </c>
      <c r="K105" s="191" t="s">
        <v>483</v>
      </c>
      <c r="L105" s="196">
        <v>70086</v>
      </c>
      <c r="M105" s="194">
        <v>52284</v>
      </c>
      <c r="N105" s="196">
        <v>366780</v>
      </c>
      <c r="O105" s="194">
        <v>361646</v>
      </c>
      <c r="P105" s="191">
        <v>2</v>
      </c>
      <c r="Q105" s="194">
        <v>0.8</v>
      </c>
      <c r="R105" s="192">
        <v>780000</v>
      </c>
      <c r="S105" s="195">
        <v>0.8</v>
      </c>
      <c r="T105" s="190" t="s">
        <v>483</v>
      </c>
      <c r="U105" s="197" t="s">
        <v>483</v>
      </c>
      <c r="X105" s="192"/>
      <c r="Y105" s="190"/>
      <c r="Z105" s="192"/>
      <c r="AA105" s="195"/>
      <c r="AB105" s="190"/>
      <c r="AC105" s="190"/>
      <c r="AD105" s="190"/>
      <c r="AE105" s="190"/>
      <c r="AF105" s="190"/>
      <c r="AG105" s="190"/>
      <c r="AH105" s="192"/>
      <c r="AI105" s="195"/>
      <c r="AJ105" s="192"/>
      <c r="AK105" s="195"/>
      <c r="AL105" s="190"/>
      <c r="AM105" s="190"/>
      <c r="AN105" s="192"/>
      <c r="AO105" s="190"/>
      <c r="AP105" s="190"/>
      <c r="AQ105" s="190"/>
    </row>
    <row r="106" spans="1:43" ht="12.75">
      <c r="A106" s="190">
        <v>1997</v>
      </c>
      <c r="B106" s="192">
        <v>590516</v>
      </c>
      <c r="C106" s="190">
        <v>207.29</v>
      </c>
      <c r="D106" s="192">
        <v>14401165</v>
      </c>
      <c r="E106" s="197">
        <v>70710</v>
      </c>
      <c r="F106" s="191" t="s">
        <v>483</v>
      </c>
      <c r="G106" s="191" t="s">
        <v>483</v>
      </c>
      <c r="H106" s="191" t="s">
        <v>483</v>
      </c>
      <c r="I106" s="191" t="s">
        <v>483</v>
      </c>
      <c r="J106" s="191" t="s">
        <v>483</v>
      </c>
      <c r="K106" s="191" t="s">
        <v>483</v>
      </c>
      <c r="L106" s="196">
        <v>88560</v>
      </c>
      <c r="M106" s="194">
        <v>49593</v>
      </c>
      <c r="N106" s="196">
        <v>419097</v>
      </c>
      <c r="O106" s="194">
        <v>494888</v>
      </c>
      <c r="P106" s="191" t="s">
        <v>483</v>
      </c>
      <c r="Q106" s="194" t="s">
        <v>483</v>
      </c>
      <c r="R106" s="192">
        <v>3440000</v>
      </c>
      <c r="S106" s="195">
        <v>3.54</v>
      </c>
      <c r="T106" s="190" t="s">
        <v>483</v>
      </c>
      <c r="U106" s="197" t="s">
        <v>483</v>
      </c>
      <c r="X106" s="192"/>
      <c r="Y106" s="190"/>
      <c r="Z106" s="192"/>
      <c r="AA106" s="195"/>
      <c r="AB106" s="190"/>
      <c r="AC106" s="190"/>
      <c r="AD106" s="190"/>
      <c r="AE106" s="190"/>
      <c r="AF106" s="190"/>
      <c r="AG106" s="190"/>
      <c r="AH106" s="192"/>
      <c r="AI106" s="195"/>
      <c r="AJ106" s="192"/>
      <c r="AK106" s="195"/>
      <c r="AL106" s="190"/>
      <c r="AM106" s="190"/>
      <c r="AN106" s="192"/>
      <c r="AO106" s="190"/>
      <c r="AP106" s="190"/>
      <c r="AQ106" s="190"/>
    </row>
    <row r="107" spans="1:43" ht="12.75">
      <c r="A107" s="190">
        <v>1998</v>
      </c>
      <c r="B107" s="192">
        <v>594191</v>
      </c>
      <c r="C107" s="190">
        <v>174.62</v>
      </c>
      <c r="D107" s="192">
        <v>14856000</v>
      </c>
      <c r="E107" s="197">
        <v>82154</v>
      </c>
      <c r="F107" s="191" t="s">
        <v>483</v>
      </c>
      <c r="G107" s="191" t="s">
        <v>483</v>
      </c>
      <c r="H107" s="191" t="s">
        <v>483</v>
      </c>
      <c r="I107" s="191" t="s">
        <v>483</v>
      </c>
      <c r="J107" s="191" t="s">
        <v>483</v>
      </c>
      <c r="K107" s="191" t="s">
        <v>483</v>
      </c>
      <c r="L107" s="196">
        <v>102887</v>
      </c>
      <c r="M107" s="194">
        <v>49386</v>
      </c>
      <c r="N107" s="196">
        <v>549348</v>
      </c>
      <c r="O107" s="194">
        <v>505400</v>
      </c>
      <c r="P107" s="191" t="s">
        <v>483</v>
      </c>
      <c r="Q107" s="194" t="s">
        <v>483</v>
      </c>
      <c r="R107" s="192">
        <v>3800000</v>
      </c>
      <c r="S107" s="195">
        <v>2.85</v>
      </c>
      <c r="T107" s="190" t="s">
        <v>483</v>
      </c>
      <c r="U107" s="197" t="s">
        <v>483</v>
      </c>
      <c r="X107" s="192"/>
      <c r="Y107" s="190"/>
      <c r="Z107" s="192"/>
      <c r="AA107" s="195"/>
      <c r="AB107" s="190"/>
      <c r="AC107" s="190"/>
      <c r="AD107" s="190"/>
      <c r="AE107" s="190"/>
      <c r="AF107" s="190"/>
      <c r="AG107" s="190"/>
      <c r="AH107" s="192"/>
      <c r="AI107" s="195"/>
      <c r="AJ107" s="192"/>
      <c r="AK107" s="195"/>
      <c r="AL107" s="190"/>
      <c r="AM107" s="190"/>
      <c r="AN107" s="192"/>
      <c r="AO107" s="190"/>
      <c r="AP107" s="190"/>
      <c r="AQ107" s="190"/>
    </row>
    <row r="108" spans="1:43" ht="12.75">
      <c r="A108" s="190">
        <v>1999</v>
      </c>
      <c r="B108" s="192">
        <v>517890</v>
      </c>
      <c r="C108" s="190">
        <v>144.26</v>
      </c>
      <c r="D108" s="192">
        <v>16467000</v>
      </c>
      <c r="E108" s="197">
        <v>85628</v>
      </c>
      <c r="F108" s="191" t="s">
        <v>483</v>
      </c>
      <c r="G108" s="191" t="s">
        <v>483</v>
      </c>
      <c r="H108" s="191" t="s">
        <v>483</v>
      </c>
      <c r="I108" s="191" t="s">
        <v>483</v>
      </c>
      <c r="J108" s="191" t="s">
        <v>483</v>
      </c>
      <c r="K108" s="191" t="s">
        <v>483</v>
      </c>
      <c r="L108" s="196">
        <v>125208</v>
      </c>
      <c r="M108" s="194">
        <v>57596</v>
      </c>
      <c r="N108" s="196">
        <v>643642</v>
      </c>
      <c r="O108" s="194">
        <v>630769</v>
      </c>
      <c r="P108" s="191" t="s">
        <v>483</v>
      </c>
      <c r="Q108" s="194" t="s">
        <v>483</v>
      </c>
      <c r="R108" s="192">
        <v>4200000</v>
      </c>
      <c r="S108" s="195">
        <v>3</v>
      </c>
      <c r="T108" s="190" t="s">
        <v>483</v>
      </c>
      <c r="U108" s="197" t="s">
        <v>483</v>
      </c>
      <c r="X108" s="192"/>
      <c r="Y108" s="190"/>
      <c r="Z108" s="192"/>
      <c r="AA108" s="195"/>
      <c r="AB108" s="190"/>
      <c r="AC108" s="190"/>
      <c r="AD108" s="190"/>
      <c r="AE108" s="190"/>
      <c r="AF108" s="190"/>
      <c r="AG108" s="190"/>
      <c r="AH108" s="192"/>
      <c r="AI108" s="195"/>
      <c r="AJ108" s="192"/>
      <c r="AK108" s="195"/>
      <c r="AL108" s="190"/>
      <c r="AM108" s="190"/>
      <c r="AN108" s="192"/>
      <c r="AO108" s="190"/>
      <c r="AP108" s="190"/>
      <c r="AQ108" s="190"/>
    </row>
    <row r="109" spans="1:43" ht="12.75">
      <c r="A109" s="190">
        <v>2000</v>
      </c>
      <c r="B109" s="192">
        <v>546000</v>
      </c>
      <c r="C109" s="190">
        <v>152.39</v>
      </c>
      <c r="D109" s="192">
        <v>18226615</v>
      </c>
      <c r="E109" s="197">
        <v>90404</v>
      </c>
      <c r="F109" s="191" t="s">
        <v>483</v>
      </c>
      <c r="G109" s="191" t="s">
        <v>483</v>
      </c>
      <c r="H109" s="191" t="s">
        <v>483</v>
      </c>
      <c r="I109" s="191" t="s">
        <v>483</v>
      </c>
      <c r="J109" s="191" t="s">
        <v>483</v>
      </c>
      <c r="K109" s="191" t="s">
        <v>483</v>
      </c>
      <c r="L109" s="196">
        <v>123224</v>
      </c>
      <c r="M109" s="194">
        <v>51754</v>
      </c>
      <c r="N109" s="196">
        <v>669112</v>
      </c>
      <c r="O109" s="194">
        <v>682494</v>
      </c>
      <c r="P109" s="191" t="s">
        <v>483</v>
      </c>
      <c r="Q109" s="194" t="s">
        <v>483</v>
      </c>
      <c r="R109" s="192">
        <v>2800000</v>
      </c>
      <c r="S109" s="195">
        <v>2.3</v>
      </c>
      <c r="T109" s="190" t="s">
        <v>483</v>
      </c>
      <c r="U109" s="197" t="s">
        <v>483</v>
      </c>
      <c r="X109" s="192"/>
      <c r="Y109" s="190"/>
      <c r="Z109" s="192"/>
      <c r="AA109" s="195"/>
      <c r="AB109" s="190"/>
      <c r="AC109" s="190"/>
      <c r="AD109" s="190"/>
      <c r="AE109" s="190"/>
      <c r="AF109" s="190"/>
      <c r="AG109" s="190"/>
      <c r="AH109" s="192"/>
      <c r="AI109" s="195"/>
      <c r="AJ109" s="192"/>
      <c r="AK109" s="195"/>
      <c r="AL109" s="190"/>
      <c r="AM109" s="190"/>
      <c r="AN109" s="192"/>
      <c r="AO109" s="190"/>
      <c r="AP109" s="190"/>
      <c r="AQ109" s="190"/>
    </row>
    <row r="110" spans="1:43" ht="12.75">
      <c r="A110" s="190">
        <v>2001</v>
      </c>
      <c r="B110" s="192">
        <v>550644</v>
      </c>
      <c r="C110" s="190">
        <v>149.25</v>
      </c>
      <c r="D110" s="192">
        <v>16798000</v>
      </c>
      <c r="E110" s="197">
        <v>73408</v>
      </c>
      <c r="F110" s="191" t="s">
        <v>483</v>
      </c>
      <c r="G110" s="191" t="s">
        <v>483</v>
      </c>
      <c r="H110" s="191" t="s">
        <v>483</v>
      </c>
      <c r="I110" s="191" t="s">
        <v>483</v>
      </c>
      <c r="J110" s="191" t="s">
        <v>483</v>
      </c>
      <c r="K110" s="191" t="s">
        <v>483</v>
      </c>
      <c r="L110" s="196">
        <v>127385</v>
      </c>
      <c r="M110" s="194">
        <v>56049</v>
      </c>
      <c r="N110" s="196">
        <v>634883</v>
      </c>
      <c r="O110" s="194">
        <v>507907</v>
      </c>
      <c r="P110" s="191" t="s">
        <v>483</v>
      </c>
      <c r="Q110" s="194" t="s">
        <v>483</v>
      </c>
      <c r="R110" s="192">
        <v>2800000</v>
      </c>
      <c r="S110" s="195">
        <v>1.99</v>
      </c>
      <c r="T110" s="190" t="s">
        <v>483</v>
      </c>
      <c r="U110" s="197" t="s">
        <v>483</v>
      </c>
      <c r="X110" s="192"/>
      <c r="Y110" s="190"/>
      <c r="Z110" s="192"/>
      <c r="AA110" s="195"/>
      <c r="AB110" s="190"/>
      <c r="AC110" s="190"/>
      <c r="AD110" s="190"/>
      <c r="AE110" s="190"/>
      <c r="AF110" s="190"/>
      <c r="AG110" s="190"/>
      <c r="AH110" s="192"/>
      <c r="AI110" s="195"/>
      <c r="AJ110" s="192"/>
      <c r="AK110" s="195"/>
      <c r="AL110" s="190"/>
      <c r="AM110" s="190"/>
      <c r="AN110" s="192"/>
      <c r="AO110" s="190"/>
      <c r="AP110" s="190"/>
      <c r="AQ110" s="190"/>
    </row>
    <row r="111" spans="1:43" ht="12.75">
      <c r="A111" s="190">
        <v>2002</v>
      </c>
      <c r="B111" s="192">
        <v>562094</v>
      </c>
      <c r="C111" s="190">
        <v>174.28</v>
      </c>
      <c r="D111" s="192">
        <v>17858183</v>
      </c>
      <c r="E111" s="197">
        <v>82326</v>
      </c>
      <c r="F111" s="191" t="s">
        <v>483</v>
      </c>
      <c r="G111" s="191" t="s">
        <v>483</v>
      </c>
      <c r="H111" s="191" t="s">
        <v>483</v>
      </c>
      <c r="I111" s="191" t="s">
        <v>483</v>
      </c>
      <c r="J111" s="191" t="s">
        <v>483</v>
      </c>
      <c r="K111" s="191" t="s">
        <v>483</v>
      </c>
      <c r="L111" s="191" t="s">
        <v>483</v>
      </c>
      <c r="M111" s="194" t="s">
        <v>483</v>
      </c>
      <c r="N111" s="191" t="s">
        <v>483</v>
      </c>
      <c r="O111" s="194" t="s">
        <v>483</v>
      </c>
      <c r="P111" s="191" t="s">
        <v>483</v>
      </c>
      <c r="Q111" s="194" t="s">
        <v>483</v>
      </c>
      <c r="R111" s="192">
        <v>3200000</v>
      </c>
      <c r="S111" s="195">
        <v>2.27</v>
      </c>
      <c r="T111" s="190" t="s">
        <v>483</v>
      </c>
      <c r="U111" s="197" t="s">
        <v>483</v>
      </c>
      <c r="X111" s="192"/>
      <c r="Y111" s="190"/>
      <c r="Z111" s="190"/>
      <c r="AA111" s="190"/>
      <c r="AB111" s="192"/>
      <c r="AC111" s="190"/>
      <c r="AD111" s="190"/>
      <c r="AE111" s="190"/>
      <c r="AF111" s="190"/>
      <c r="AG111" s="190"/>
      <c r="AH111" s="190"/>
      <c r="AI111" s="190"/>
      <c r="AJ111" s="190"/>
      <c r="AK111" s="190"/>
      <c r="AL111" s="192"/>
      <c r="AM111" s="190"/>
      <c r="AN111" s="190"/>
      <c r="AO111" s="190"/>
      <c r="AP111" s="190"/>
      <c r="AQ111" s="190"/>
    </row>
    <row r="112" spans="1:42" ht="12.75">
      <c r="A112" s="190">
        <v>2003</v>
      </c>
      <c r="B112" s="192">
        <v>528191</v>
      </c>
      <c r="C112" s="190">
        <v>191.93</v>
      </c>
      <c r="D112" s="192">
        <v>18589100</v>
      </c>
      <c r="E112" s="197">
        <v>95.3</v>
      </c>
      <c r="F112" s="191" t="s">
        <v>483</v>
      </c>
      <c r="G112" s="191" t="s">
        <v>483</v>
      </c>
      <c r="H112" s="191" t="s">
        <v>483</v>
      </c>
      <c r="I112" s="191" t="s">
        <v>483</v>
      </c>
      <c r="J112" s="191" t="s">
        <v>483</v>
      </c>
      <c r="K112" s="191" t="s">
        <v>483</v>
      </c>
      <c r="L112" s="196">
        <v>162479</v>
      </c>
      <c r="M112" s="194">
        <v>64279</v>
      </c>
      <c r="N112" s="196">
        <v>714769</v>
      </c>
      <c r="O112" s="194">
        <v>536348</v>
      </c>
      <c r="P112" s="191" t="s">
        <v>483</v>
      </c>
      <c r="Q112" s="194" t="s">
        <v>483</v>
      </c>
      <c r="R112" s="190" t="s">
        <v>483</v>
      </c>
      <c r="S112" s="195" t="s">
        <v>483</v>
      </c>
      <c r="T112" s="190" t="s">
        <v>483</v>
      </c>
      <c r="U112" s="197" t="s">
        <v>483</v>
      </c>
      <c r="X112" s="3"/>
      <c r="Z112" s="3"/>
      <c r="AB112" s="200"/>
      <c r="AC112" s="201"/>
      <c r="AD112" s="3"/>
      <c r="AF112" s="3"/>
      <c r="AK112" s="202"/>
      <c r="AN112" s="203"/>
      <c r="AP112" s="3"/>
    </row>
    <row r="113" spans="1:42" ht="12.75">
      <c r="A113" s="190">
        <v>2004</v>
      </c>
      <c r="B113" s="192">
        <v>456508</v>
      </c>
      <c r="C113" s="190">
        <v>192.34</v>
      </c>
      <c r="D113" s="192">
        <v>16947270</v>
      </c>
      <c r="E113" s="197">
        <v>113.1</v>
      </c>
      <c r="F113" s="191"/>
      <c r="G113" s="191"/>
      <c r="H113" s="191"/>
      <c r="I113" s="191"/>
      <c r="J113" s="191"/>
      <c r="K113" s="191"/>
      <c r="L113" s="196">
        <v>150796</v>
      </c>
      <c r="M113" s="194">
        <v>120636.8</v>
      </c>
      <c r="N113" s="196">
        <v>680015</v>
      </c>
      <c r="O113" s="194">
        <v>651432.2</v>
      </c>
      <c r="P113" s="191"/>
      <c r="Q113" s="194"/>
      <c r="R113" s="190">
        <v>1394813932</v>
      </c>
      <c r="S113" s="195"/>
      <c r="T113" s="190"/>
      <c r="U113" s="197"/>
      <c r="X113" s="3"/>
      <c r="Z113" s="3"/>
      <c r="AB113" s="200"/>
      <c r="AC113" s="201"/>
      <c r="AD113" s="3"/>
      <c r="AF113" s="3"/>
      <c r="AK113" s="202"/>
      <c r="AN113" s="203"/>
      <c r="AP113" s="3"/>
    </row>
    <row r="114" spans="1:41" ht="12.75">
      <c r="A114" s="190" t="s">
        <v>800</v>
      </c>
      <c r="B114" s="190" t="s">
        <v>483</v>
      </c>
      <c r="C114" s="190" t="s">
        <v>483</v>
      </c>
      <c r="D114" s="190" t="s">
        <v>483</v>
      </c>
      <c r="E114" s="190" t="s">
        <v>788</v>
      </c>
      <c r="F114" s="196">
        <v>1438</v>
      </c>
      <c r="G114" s="191" t="s">
        <v>788</v>
      </c>
      <c r="H114" s="191" t="s">
        <v>483</v>
      </c>
      <c r="I114" s="191" t="s">
        <v>788</v>
      </c>
      <c r="J114" s="191" t="s">
        <v>483</v>
      </c>
      <c r="K114" s="191" t="s">
        <v>483</v>
      </c>
      <c r="L114" s="191" t="s">
        <v>788</v>
      </c>
      <c r="M114" s="194" t="s">
        <v>788</v>
      </c>
      <c r="N114" s="191" t="s">
        <v>483</v>
      </c>
      <c r="O114" s="194" t="s">
        <v>483</v>
      </c>
      <c r="P114" s="196">
        <v>71946</v>
      </c>
      <c r="Q114" s="194" t="s">
        <v>789</v>
      </c>
      <c r="R114" s="190" t="s">
        <v>483</v>
      </c>
      <c r="S114" s="190" t="s">
        <v>483</v>
      </c>
      <c r="T114" s="190" t="s">
        <v>483</v>
      </c>
      <c r="U114" s="197" t="s">
        <v>483</v>
      </c>
      <c r="AN114" s="204"/>
      <c r="AO114" s="205"/>
    </row>
    <row r="115" spans="1:41" ht="12.75">
      <c r="A115" s="190"/>
      <c r="B115" s="190"/>
      <c r="C115" s="190"/>
      <c r="D115" s="190"/>
      <c r="E115" s="190"/>
      <c r="F115" s="196"/>
      <c r="G115" s="191"/>
      <c r="H115" s="191"/>
      <c r="I115" s="191"/>
      <c r="J115" s="191"/>
      <c r="K115" s="191"/>
      <c r="L115" s="191"/>
      <c r="M115" s="194"/>
      <c r="N115" s="191"/>
      <c r="O115" s="194"/>
      <c r="P115" s="196"/>
      <c r="Q115" s="194"/>
      <c r="R115" s="190"/>
      <c r="S115" s="190"/>
      <c r="T115" s="190"/>
      <c r="U115" s="197"/>
      <c r="AN115" s="204"/>
      <c r="AO115" s="205"/>
    </row>
    <row r="116" spans="1:40" ht="12.75">
      <c r="A116" s="206" t="s">
        <v>51</v>
      </c>
      <c r="B116" s="207">
        <v>37885747</v>
      </c>
      <c r="C116" s="208">
        <v>3448.92</v>
      </c>
      <c r="D116" s="207">
        <v>200228906</v>
      </c>
      <c r="E116" s="208">
        <v>713640.8</v>
      </c>
      <c r="F116" s="209">
        <v>40945</v>
      </c>
      <c r="G116" s="210">
        <v>9910.5</v>
      </c>
      <c r="H116" s="209">
        <v>11070800</v>
      </c>
      <c r="I116" s="210">
        <v>6655.1</v>
      </c>
      <c r="J116" s="209">
        <v>7287700</v>
      </c>
      <c r="K116" s="210">
        <v>12523.5</v>
      </c>
      <c r="L116" s="209">
        <v>1448213</v>
      </c>
      <c r="M116" s="211">
        <v>743444.7</v>
      </c>
      <c r="N116" s="209">
        <v>7107923</v>
      </c>
      <c r="O116" s="211">
        <v>6614988.75</v>
      </c>
      <c r="P116" s="212" t="s">
        <v>801</v>
      </c>
      <c r="Q116" s="211">
        <v>48723.8</v>
      </c>
      <c r="R116" s="207">
        <v>1398813932</v>
      </c>
      <c r="S116" s="206">
        <v>244.78</v>
      </c>
      <c r="T116" s="207">
        <v>39051</v>
      </c>
      <c r="U116" s="213">
        <v>3426.7</v>
      </c>
      <c r="AN116" s="203"/>
    </row>
    <row r="117" spans="1:21" ht="12.75">
      <c r="A117" s="206"/>
      <c r="B117" s="206"/>
      <c r="C117" s="206"/>
      <c r="D117" s="206"/>
      <c r="E117" s="206"/>
      <c r="F117" s="212"/>
      <c r="G117" s="212"/>
      <c r="H117" s="212"/>
      <c r="I117" s="212"/>
      <c r="J117" s="212"/>
      <c r="K117" s="212"/>
      <c r="L117" s="212"/>
      <c r="M117" s="212"/>
      <c r="N117" s="212"/>
      <c r="O117" s="212"/>
      <c r="P117" s="212"/>
      <c r="Q117" s="212"/>
      <c r="R117" s="206"/>
      <c r="S117" s="206"/>
      <c r="T117" s="206"/>
      <c r="U117" s="206"/>
    </row>
    <row r="119" ht="14.25">
      <c r="A119" s="214" t="s">
        <v>790</v>
      </c>
    </row>
    <row r="120" ht="14.25">
      <c r="A120" s="214" t="s">
        <v>791</v>
      </c>
    </row>
    <row r="121" ht="14.25">
      <c r="A121" s="214" t="s">
        <v>792</v>
      </c>
    </row>
    <row r="122" ht="14.25">
      <c r="A122" s="214" t="s">
        <v>793</v>
      </c>
    </row>
    <row r="123" ht="12.75">
      <c r="A123" s="1" t="s">
        <v>794</v>
      </c>
    </row>
    <row r="124" ht="12.75">
      <c r="A124" s="1" t="s">
        <v>795</v>
      </c>
    </row>
    <row r="125" ht="12.75">
      <c r="A125" s="1" t="s">
        <v>796</v>
      </c>
    </row>
    <row r="126" ht="12.75">
      <c r="A126" s="1" t="s">
        <v>797</v>
      </c>
    </row>
  </sheetData>
  <mergeCells count="10">
    <mergeCell ref="T5:U5"/>
    <mergeCell ref="R5:S5"/>
    <mergeCell ref="P5:Q5"/>
    <mergeCell ref="N5:O5"/>
    <mergeCell ref="D5:E5"/>
    <mergeCell ref="B5:C5"/>
    <mergeCell ref="L5:M5"/>
    <mergeCell ref="J5:K5"/>
    <mergeCell ref="H5:I5"/>
    <mergeCell ref="F5:G5"/>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N126"/>
  <sheetViews>
    <sheetView workbookViewId="0" topLeftCell="A98">
      <selection activeCell="A2" sqref="A2"/>
    </sheetView>
  </sheetViews>
  <sheetFormatPr defaultColWidth="9.140625" defaultRowHeight="12.75"/>
  <cols>
    <col min="1" max="1" width="10.7109375" style="38" customWidth="1"/>
    <col min="2" max="2" width="17.7109375" style="0" bestFit="1" customWidth="1"/>
    <col min="3" max="3" width="9.28125" style="8" bestFit="1" customWidth="1"/>
    <col min="4" max="4" width="4.421875" style="8" customWidth="1"/>
    <col min="5" max="5" width="16.57421875" style="8" bestFit="1" customWidth="1"/>
    <col min="6" max="6" width="9.28125" style="8" bestFit="1" customWidth="1"/>
    <col min="7" max="7" width="4.28125" style="8" customWidth="1"/>
    <col min="8" max="8" width="15.00390625" style="8" bestFit="1" customWidth="1"/>
    <col min="9" max="9" width="9.28125" style="8" bestFit="1" customWidth="1"/>
    <col min="10" max="10" width="2.8515625" style="8" customWidth="1"/>
    <col min="11" max="11" width="11.28125" style="8" bestFit="1" customWidth="1"/>
    <col min="12" max="12" width="10.28125" style="8" bestFit="1" customWidth="1"/>
    <col min="13" max="13" width="3.28125" style="8" customWidth="1"/>
    <col min="14" max="14" width="15.00390625" style="8" bestFit="1" customWidth="1"/>
  </cols>
  <sheetData>
    <row r="1" ht="12.75">
      <c r="A1" s="40" t="s">
        <v>701</v>
      </c>
    </row>
    <row r="2" ht="12.75">
      <c r="A2" s="40" t="s">
        <v>760</v>
      </c>
    </row>
    <row r="4" spans="2:14" ht="14.25">
      <c r="B4" s="227" t="s">
        <v>30</v>
      </c>
      <c r="C4" s="227"/>
      <c r="E4" s="228" t="s">
        <v>624</v>
      </c>
      <c r="F4" s="228"/>
      <c r="H4" s="228" t="s">
        <v>715</v>
      </c>
      <c r="I4" s="228"/>
      <c r="K4" s="228" t="s">
        <v>702</v>
      </c>
      <c r="L4" s="228"/>
      <c r="N4" s="8" t="s">
        <v>716</v>
      </c>
    </row>
    <row r="5" spans="1:14" ht="12.75">
      <c r="A5" s="38" t="s">
        <v>36</v>
      </c>
      <c r="B5" t="s">
        <v>703</v>
      </c>
      <c r="C5" s="8" t="s">
        <v>704</v>
      </c>
      <c r="E5" s="8" t="s">
        <v>703</v>
      </c>
      <c r="F5" s="8" t="s">
        <v>704</v>
      </c>
      <c r="H5" s="8" t="s">
        <v>703</v>
      </c>
      <c r="I5" s="8" t="s">
        <v>704</v>
      </c>
      <c r="K5" s="8" t="s">
        <v>703</v>
      </c>
      <c r="L5" s="8" t="s">
        <v>705</v>
      </c>
      <c r="N5" s="8" t="s">
        <v>706</v>
      </c>
    </row>
    <row r="7" spans="1:14" ht="14.25">
      <c r="A7" s="38" t="s">
        <v>717</v>
      </c>
      <c r="B7" s="29">
        <v>19429</v>
      </c>
      <c r="C7" s="8">
        <v>0.14</v>
      </c>
      <c r="E7" s="8" t="s">
        <v>483</v>
      </c>
      <c r="F7" s="8" t="s">
        <v>483</v>
      </c>
      <c r="H7" s="31">
        <v>7510</v>
      </c>
      <c r="I7" s="8">
        <v>0.04</v>
      </c>
      <c r="K7" s="8" t="s">
        <v>483</v>
      </c>
      <c r="L7" s="8" t="s">
        <v>483</v>
      </c>
      <c r="N7" s="8" t="s">
        <v>483</v>
      </c>
    </row>
    <row r="8" spans="1:14" ht="14.25">
      <c r="A8" s="38">
        <v>1900</v>
      </c>
      <c r="B8" s="31" t="s">
        <v>718</v>
      </c>
      <c r="C8" s="8" t="s">
        <v>719</v>
      </c>
      <c r="E8" s="8" t="s">
        <v>483</v>
      </c>
      <c r="F8" s="8" t="s">
        <v>483</v>
      </c>
      <c r="H8" s="8">
        <v>510</v>
      </c>
      <c r="I8" s="8">
        <v>0.01</v>
      </c>
      <c r="K8" s="8" t="s">
        <v>483</v>
      </c>
      <c r="L8" s="8" t="s">
        <v>483</v>
      </c>
      <c r="N8" s="8" t="s">
        <v>483</v>
      </c>
    </row>
    <row r="9" spans="1:14" ht="14.25">
      <c r="A9" s="38">
        <v>1901</v>
      </c>
      <c r="B9" s="31" t="s">
        <v>720</v>
      </c>
      <c r="C9" s="8" t="s">
        <v>719</v>
      </c>
      <c r="E9" s="8" t="s">
        <v>483</v>
      </c>
      <c r="F9" s="8" t="s">
        <v>483</v>
      </c>
      <c r="H9" s="8">
        <v>700</v>
      </c>
      <c r="I9" s="8">
        <v>0.01</v>
      </c>
      <c r="K9" s="8" t="s">
        <v>483</v>
      </c>
      <c r="L9" s="8" t="s">
        <v>483</v>
      </c>
      <c r="N9" s="8">
        <v>500</v>
      </c>
    </row>
    <row r="10" spans="1:14" ht="14.25">
      <c r="A10" s="38">
        <v>1902</v>
      </c>
      <c r="B10" s="31" t="s">
        <v>721</v>
      </c>
      <c r="C10" s="8" t="s">
        <v>719</v>
      </c>
      <c r="E10" s="8" t="s">
        <v>483</v>
      </c>
      <c r="F10" s="8" t="s">
        <v>483</v>
      </c>
      <c r="H10" s="8">
        <v>800</v>
      </c>
      <c r="I10" s="8">
        <v>0.01</v>
      </c>
      <c r="K10" s="8" t="s">
        <v>483</v>
      </c>
      <c r="L10" s="8" t="s">
        <v>483</v>
      </c>
      <c r="N10" s="8">
        <v>255</v>
      </c>
    </row>
    <row r="11" spans="1:14" ht="12.75">
      <c r="A11" s="38">
        <v>1903</v>
      </c>
      <c r="B11" s="29">
        <v>1447</v>
      </c>
      <c r="C11" s="8">
        <v>0.01</v>
      </c>
      <c r="E11" s="8" t="s">
        <v>483</v>
      </c>
      <c r="F11" s="8" t="s">
        <v>483</v>
      </c>
      <c r="H11" s="8">
        <v>920</v>
      </c>
      <c r="I11" s="8">
        <v>0.01</v>
      </c>
      <c r="K11" s="8" t="s">
        <v>483</v>
      </c>
      <c r="L11" s="8" t="s">
        <v>483</v>
      </c>
      <c r="N11" s="8">
        <v>389</v>
      </c>
    </row>
    <row r="12" spans="1:14" ht="12.75">
      <c r="A12" s="38">
        <v>1904</v>
      </c>
      <c r="B12" s="29">
        <v>1694</v>
      </c>
      <c r="C12" s="8">
        <v>0.01</v>
      </c>
      <c r="E12" s="8" t="s">
        <v>483</v>
      </c>
      <c r="F12" s="8" t="s">
        <v>483</v>
      </c>
      <c r="H12" s="31">
        <v>1080</v>
      </c>
      <c r="I12" s="8">
        <v>0.02</v>
      </c>
      <c r="K12" s="8" t="s">
        <v>483</v>
      </c>
      <c r="L12" s="8" t="s">
        <v>483</v>
      </c>
      <c r="N12" s="31">
        <v>2710</v>
      </c>
    </row>
    <row r="13" spans="1:14" ht="12.75">
      <c r="A13" s="38">
        <v>1905</v>
      </c>
      <c r="B13" s="29">
        <v>3774</v>
      </c>
      <c r="C13" s="8">
        <v>0.02</v>
      </c>
      <c r="E13" s="8" t="s">
        <v>483</v>
      </c>
      <c r="F13" s="8" t="s">
        <v>483</v>
      </c>
      <c r="H13" s="8">
        <v>970</v>
      </c>
      <c r="I13" s="8">
        <v>0.02</v>
      </c>
      <c r="K13" s="8" t="s">
        <v>483</v>
      </c>
      <c r="L13" s="8" t="s">
        <v>483</v>
      </c>
      <c r="N13" s="8">
        <v>740</v>
      </c>
    </row>
    <row r="14" spans="1:14" ht="12.75">
      <c r="A14" s="38">
        <v>1906</v>
      </c>
      <c r="B14" s="29">
        <v>5541</v>
      </c>
      <c r="C14" s="8">
        <v>0.02</v>
      </c>
      <c r="E14" s="8" t="s">
        <v>483</v>
      </c>
      <c r="F14" s="8" t="s">
        <v>483</v>
      </c>
      <c r="H14" s="31">
        <v>2863</v>
      </c>
      <c r="I14" s="8">
        <v>0.03</v>
      </c>
      <c r="K14" s="8" t="s">
        <v>483</v>
      </c>
      <c r="L14" s="8" t="s">
        <v>483</v>
      </c>
      <c r="N14" s="31">
        <v>19965</v>
      </c>
    </row>
    <row r="15" spans="1:14" ht="12.75">
      <c r="A15" s="38">
        <v>1907</v>
      </c>
      <c r="B15" s="29">
        <v>10139</v>
      </c>
      <c r="C15" s="8">
        <v>0.05</v>
      </c>
      <c r="F15" s="8" t="s">
        <v>483</v>
      </c>
      <c r="H15" s="31">
        <v>3899</v>
      </c>
      <c r="I15" s="8">
        <v>0.03</v>
      </c>
      <c r="K15" s="8" t="s">
        <v>483</v>
      </c>
      <c r="L15" s="8" t="s">
        <v>483</v>
      </c>
      <c r="N15" s="31">
        <v>54512</v>
      </c>
    </row>
    <row r="16" spans="1:14" ht="14.25">
      <c r="A16" s="38">
        <v>1908</v>
      </c>
      <c r="B16" s="170" t="s">
        <v>722</v>
      </c>
      <c r="C16" s="8" t="s">
        <v>723</v>
      </c>
      <c r="E16" s="8" t="s">
        <v>483</v>
      </c>
      <c r="F16" s="8" t="s">
        <v>483</v>
      </c>
      <c r="H16" s="31">
        <v>2176</v>
      </c>
      <c r="I16" s="8">
        <v>0.03</v>
      </c>
      <c r="K16" s="8" t="s">
        <v>483</v>
      </c>
      <c r="L16" s="8" t="s">
        <v>483</v>
      </c>
      <c r="N16" s="31">
        <v>81305</v>
      </c>
    </row>
    <row r="17" spans="1:14" ht="12.75">
      <c r="A17" s="38">
        <v>1909</v>
      </c>
      <c r="B17" s="31">
        <v>2800</v>
      </c>
      <c r="C17" s="8">
        <v>0.02</v>
      </c>
      <c r="E17" s="8" t="s">
        <v>483</v>
      </c>
      <c r="F17" s="8" t="s">
        <v>483</v>
      </c>
      <c r="H17" s="31">
        <v>1400</v>
      </c>
      <c r="I17" s="8">
        <v>0.01</v>
      </c>
      <c r="K17" s="8" t="s">
        <v>483</v>
      </c>
      <c r="L17" s="8" t="s">
        <v>483</v>
      </c>
      <c r="N17" s="31">
        <v>86027</v>
      </c>
    </row>
    <row r="18" spans="1:14" ht="14.25">
      <c r="A18" s="38">
        <v>1910</v>
      </c>
      <c r="B18" s="31" t="s">
        <v>724</v>
      </c>
      <c r="C18" s="8" t="s">
        <v>723</v>
      </c>
      <c r="E18" s="8" t="s">
        <v>483</v>
      </c>
      <c r="F18" s="8" t="s">
        <v>483</v>
      </c>
      <c r="H18" s="8" t="s">
        <v>33</v>
      </c>
      <c r="I18" s="8" t="s">
        <v>33</v>
      </c>
      <c r="K18" s="8" t="s">
        <v>483</v>
      </c>
      <c r="L18" s="8" t="s">
        <v>483</v>
      </c>
      <c r="N18" s="31">
        <v>96408</v>
      </c>
    </row>
    <row r="19" spans="1:14" ht="14.25">
      <c r="A19" s="38">
        <v>1911</v>
      </c>
      <c r="B19" s="31" t="s">
        <v>725</v>
      </c>
      <c r="C19" s="8" t="s">
        <v>723</v>
      </c>
      <c r="E19" s="8" t="s">
        <v>483</v>
      </c>
      <c r="F19" s="8" t="s">
        <v>483</v>
      </c>
      <c r="H19" s="8" t="s">
        <v>33</v>
      </c>
      <c r="I19" s="8" t="s">
        <v>33</v>
      </c>
      <c r="K19" s="8" t="s">
        <v>483</v>
      </c>
      <c r="L19" s="8" t="s">
        <v>483</v>
      </c>
      <c r="N19" s="31">
        <v>145739</v>
      </c>
    </row>
    <row r="20" spans="1:14" ht="14.25">
      <c r="A20" s="38">
        <v>1912</v>
      </c>
      <c r="B20" s="31" t="s">
        <v>726</v>
      </c>
      <c r="C20" s="8" t="s">
        <v>723</v>
      </c>
      <c r="E20" s="8" t="s">
        <v>483</v>
      </c>
      <c r="F20" s="8" t="s">
        <v>483</v>
      </c>
      <c r="H20" s="8" t="s">
        <v>33</v>
      </c>
      <c r="I20" s="8" t="s">
        <v>33</v>
      </c>
      <c r="K20" s="8" t="s">
        <v>483</v>
      </c>
      <c r="L20" s="8" t="s">
        <v>483</v>
      </c>
      <c r="N20" s="31">
        <v>165342</v>
      </c>
    </row>
    <row r="21" spans="1:14" ht="12.75">
      <c r="A21" s="38">
        <v>1913</v>
      </c>
      <c r="B21" s="29">
        <v>2300</v>
      </c>
      <c r="C21" s="8">
        <v>0.01</v>
      </c>
      <c r="E21" s="8" t="s">
        <v>483</v>
      </c>
      <c r="F21" s="8" t="s">
        <v>483</v>
      </c>
      <c r="H21" s="8" t="s">
        <v>33</v>
      </c>
      <c r="I21" s="8" t="s">
        <v>33</v>
      </c>
      <c r="K21" s="8" t="s">
        <v>483</v>
      </c>
      <c r="L21" s="8" t="s">
        <v>483</v>
      </c>
      <c r="N21" s="31">
        <v>286277</v>
      </c>
    </row>
    <row r="22" spans="1:14" ht="12.75">
      <c r="A22" s="38">
        <v>1914</v>
      </c>
      <c r="B22" s="29">
        <v>1190</v>
      </c>
      <c r="C22" s="8">
        <v>0.01</v>
      </c>
      <c r="E22" s="8" t="s">
        <v>483</v>
      </c>
      <c r="F22" s="8" t="s">
        <v>483</v>
      </c>
      <c r="H22" s="8" t="s">
        <v>33</v>
      </c>
      <c r="I22" s="8" t="s">
        <v>33</v>
      </c>
      <c r="K22" s="8" t="s">
        <v>483</v>
      </c>
      <c r="L22" s="8" t="s">
        <v>483</v>
      </c>
      <c r="N22" s="31">
        <v>199767</v>
      </c>
    </row>
    <row r="23" spans="1:14" ht="12.75">
      <c r="A23" s="38">
        <v>1915</v>
      </c>
      <c r="B23" s="29">
        <v>1400</v>
      </c>
      <c r="C23" s="8">
        <v>0.03</v>
      </c>
      <c r="E23" s="8" t="s">
        <v>483</v>
      </c>
      <c r="F23" s="8" t="s">
        <v>483</v>
      </c>
      <c r="H23" s="8" t="s">
        <v>33</v>
      </c>
      <c r="I23" s="8" t="s">
        <v>33</v>
      </c>
      <c r="K23" s="8" t="s">
        <v>483</v>
      </c>
      <c r="L23" s="8" t="s">
        <v>483</v>
      </c>
      <c r="N23" s="31">
        <v>205061</v>
      </c>
    </row>
    <row r="24" spans="1:14" ht="12.75">
      <c r="A24" s="38">
        <v>1916</v>
      </c>
      <c r="B24" s="29">
        <v>12676</v>
      </c>
      <c r="C24" s="8">
        <v>0.05</v>
      </c>
      <c r="E24" s="8" t="s">
        <v>483</v>
      </c>
      <c r="F24" s="8" t="s">
        <v>483</v>
      </c>
      <c r="H24" s="8" t="s">
        <v>33</v>
      </c>
      <c r="I24" s="8" t="s">
        <v>33</v>
      </c>
      <c r="K24" s="8" t="s">
        <v>483</v>
      </c>
      <c r="L24" s="8" t="s">
        <v>483</v>
      </c>
      <c r="N24" s="31">
        <v>326731</v>
      </c>
    </row>
    <row r="25" spans="1:14" ht="12.75">
      <c r="A25" s="38">
        <v>1917</v>
      </c>
      <c r="B25" s="29">
        <v>54275</v>
      </c>
      <c r="C25" s="8">
        <v>0.27</v>
      </c>
      <c r="E25" s="8" t="s">
        <v>483</v>
      </c>
      <c r="F25" s="8" t="s">
        <v>483</v>
      </c>
      <c r="H25" s="8" t="s">
        <v>33</v>
      </c>
      <c r="I25" s="8" t="s">
        <v>33</v>
      </c>
      <c r="K25" s="8" t="s">
        <v>483</v>
      </c>
      <c r="L25" s="8" t="s">
        <v>483</v>
      </c>
      <c r="N25" s="31">
        <v>203971</v>
      </c>
    </row>
    <row r="26" spans="1:14" ht="12.75">
      <c r="A26" s="38">
        <v>1918</v>
      </c>
      <c r="B26" s="29">
        <v>75816</v>
      </c>
      <c r="C26" s="8">
        <v>0.41</v>
      </c>
      <c r="E26" s="8" t="s">
        <v>483</v>
      </c>
      <c r="F26" s="8" t="s">
        <v>483</v>
      </c>
      <c r="H26" s="8" t="s">
        <v>33</v>
      </c>
      <c r="I26" s="8" t="s">
        <v>33</v>
      </c>
      <c r="K26" s="8" t="s">
        <v>483</v>
      </c>
      <c r="L26" s="8" t="s">
        <v>483</v>
      </c>
      <c r="N26" s="31">
        <v>171452</v>
      </c>
    </row>
    <row r="27" spans="1:14" ht="12.75">
      <c r="A27" s="38">
        <v>1919</v>
      </c>
      <c r="B27" s="29">
        <v>60894</v>
      </c>
      <c r="C27" s="8">
        <v>0.35</v>
      </c>
      <c r="E27" s="8" t="s">
        <v>483</v>
      </c>
      <c r="F27" s="8" t="s">
        <v>483</v>
      </c>
      <c r="H27" s="31">
        <v>50014</v>
      </c>
      <c r="I27" s="8">
        <v>0.29</v>
      </c>
      <c r="K27" s="8" t="s">
        <v>483</v>
      </c>
      <c r="L27" s="8" t="s">
        <v>483</v>
      </c>
      <c r="N27" s="31">
        <v>214040</v>
      </c>
    </row>
    <row r="28" spans="1:14" ht="12.75">
      <c r="A28" s="38">
        <v>1920</v>
      </c>
      <c r="B28" s="29">
        <v>61111</v>
      </c>
      <c r="C28" s="8">
        <v>0.36</v>
      </c>
      <c r="E28" s="8" t="s">
        <v>483</v>
      </c>
      <c r="F28" s="8" t="s">
        <v>483</v>
      </c>
      <c r="H28" s="31">
        <v>37044</v>
      </c>
      <c r="I28" s="8">
        <v>0.27</v>
      </c>
      <c r="K28" s="8" t="s">
        <v>483</v>
      </c>
      <c r="L28" s="8" t="s">
        <v>483</v>
      </c>
      <c r="N28" s="31">
        <v>372599</v>
      </c>
    </row>
    <row r="29" spans="1:14" ht="12.75">
      <c r="A29" s="38">
        <v>1921</v>
      </c>
      <c r="B29" s="29">
        <v>76817</v>
      </c>
      <c r="C29" s="8">
        <v>0.49</v>
      </c>
      <c r="E29" s="8" t="s">
        <v>483</v>
      </c>
      <c r="F29" s="8" t="s">
        <v>483</v>
      </c>
      <c r="H29" s="31">
        <v>59229</v>
      </c>
      <c r="I29" s="8">
        <v>0.31</v>
      </c>
      <c r="K29" s="8" t="s">
        <v>483</v>
      </c>
      <c r="L29" s="8" t="s">
        <v>483</v>
      </c>
      <c r="N29" s="31">
        <v>235438</v>
      </c>
    </row>
    <row r="30" spans="1:14" ht="12.75">
      <c r="A30" s="38">
        <v>1922</v>
      </c>
      <c r="B30" s="29">
        <v>79275</v>
      </c>
      <c r="C30" s="8">
        <v>0.43</v>
      </c>
      <c r="E30" s="8" t="s">
        <v>483</v>
      </c>
      <c r="F30" s="8" t="s">
        <v>483</v>
      </c>
      <c r="H30" s="31">
        <v>54251</v>
      </c>
      <c r="I30" s="171">
        <v>0.3</v>
      </c>
      <c r="K30" s="8" t="s">
        <v>483</v>
      </c>
      <c r="L30" s="8" t="s">
        <v>483</v>
      </c>
      <c r="N30" s="31">
        <v>266296</v>
      </c>
    </row>
    <row r="31" spans="1:14" ht="12.75">
      <c r="A31" s="38">
        <v>1923</v>
      </c>
      <c r="B31" s="29">
        <v>119826</v>
      </c>
      <c r="C31" s="8">
        <v>0.76</v>
      </c>
      <c r="E31" s="8" t="s">
        <v>483</v>
      </c>
      <c r="F31" s="8" t="s">
        <v>483</v>
      </c>
      <c r="H31" s="31">
        <v>83586</v>
      </c>
      <c r="I31" s="171">
        <v>0.41</v>
      </c>
      <c r="K31" s="8" t="s">
        <v>483</v>
      </c>
      <c r="L31" s="8" t="s">
        <v>483</v>
      </c>
      <c r="N31" s="31">
        <v>229486</v>
      </c>
    </row>
    <row r="32" spans="1:14" ht="12.75">
      <c r="A32" s="38">
        <v>1924</v>
      </c>
      <c r="B32" s="29">
        <v>99663</v>
      </c>
      <c r="C32" s="8">
        <v>0.56</v>
      </c>
      <c r="E32" s="8" t="s">
        <v>483</v>
      </c>
      <c r="F32" s="8" t="s">
        <v>483</v>
      </c>
      <c r="H32" s="31">
        <v>35294</v>
      </c>
      <c r="I32" s="171">
        <v>0.26</v>
      </c>
      <c r="K32" s="8" t="s">
        <v>483</v>
      </c>
      <c r="L32" s="8" t="s">
        <v>483</v>
      </c>
      <c r="N32" s="31">
        <v>348728</v>
      </c>
    </row>
    <row r="33" spans="1:14" ht="12.75">
      <c r="A33" s="38">
        <v>1925</v>
      </c>
      <c r="B33" s="29">
        <v>82868</v>
      </c>
      <c r="C33" s="171">
        <v>0.4</v>
      </c>
      <c r="E33" s="8" t="s">
        <v>483</v>
      </c>
      <c r="F33" s="8" t="s">
        <v>483</v>
      </c>
      <c r="H33" s="31">
        <v>32193</v>
      </c>
      <c r="I33" s="171">
        <v>0.19</v>
      </c>
      <c r="K33" s="8" t="s">
        <v>483</v>
      </c>
      <c r="L33" s="8" t="s">
        <v>483</v>
      </c>
      <c r="N33" s="31">
        <v>454207</v>
      </c>
    </row>
    <row r="34" spans="1:14" ht="12.75">
      <c r="A34" s="38">
        <v>1926</v>
      </c>
      <c r="B34" s="29">
        <v>87300</v>
      </c>
      <c r="C34" s="8">
        <v>0.46</v>
      </c>
      <c r="E34" s="8" t="s">
        <v>483</v>
      </c>
      <c r="F34" s="8" t="s">
        <v>483</v>
      </c>
      <c r="H34" s="31">
        <v>33283</v>
      </c>
      <c r="I34" s="171">
        <v>0.2</v>
      </c>
      <c r="K34" s="8" t="s">
        <v>483</v>
      </c>
      <c r="L34" s="8" t="s">
        <v>483</v>
      </c>
      <c r="N34" s="31">
        <v>423000</v>
      </c>
    </row>
    <row r="35" spans="1:14" ht="12.75">
      <c r="A35" s="38">
        <v>1927</v>
      </c>
      <c r="B35" s="29">
        <v>104300</v>
      </c>
      <c r="C35" s="8">
        <v>0.55</v>
      </c>
      <c r="E35" s="8" t="s">
        <v>483</v>
      </c>
      <c r="F35" s="8" t="s">
        <v>483</v>
      </c>
      <c r="H35" s="31">
        <v>41424</v>
      </c>
      <c r="I35" s="8">
        <v>0.22</v>
      </c>
      <c r="K35" s="8" t="s">
        <v>483</v>
      </c>
      <c r="L35" s="8" t="s">
        <v>483</v>
      </c>
      <c r="N35" s="8" t="s">
        <v>483</v>
      </c>
    </row>
    <row r="36" spans="1:14" ht="12.75">
      <c r="A36" s="38">
        <v>1928</v>
      </c>
      <c r="B36" s="29">
        <v>126100</v>
      </c>
      <c r="C36" s="8">
        <v>0.66</v>
      </c>
      <c r="E36" s="8" t="s">
        <v>483</v>
      </c>
      <c r="F36" s="8" t="s">
        <v>483</v>
      </c>
      <c r="H36" s="31">
        <v>63347</v>
      </c>
      <c r="I36" s="8">
        <v>0.31</v>
      </c>
      <c r="K36" s="8" t="s">
        <v>483</v>
      </c>
      <c r="L36" s="8" t="s">
        <v>483</v>
      </c>
      <c r="N36" s="8" t="s">
        <v>483</v>
      </c>
    </row>
    <row r="37" spans="1:14" ht="12.75">
      <c r="A37" s="38">
        <v>1929</v>
      </c>
      <c r="B37" s="29">
        <v>100600</v>
      </c>
      <c r="C37" s="8">
        <v>0.53</v>
      </c>
      <c r="E37" s="8" t="s">
        <v>483</v>
      </c>
      <c r="F37" s="8" t="s">
        <v>483</v>
      </c>
      <c r="H37" s="31">
        <v>54766</v>
      </c>
      <c r="I37" s="8">
        <v>0.26</v>
      </c>
      <c r="K37" s="8" t="s">
        <v>483</v>
      </c>
      <c r="L37" s="8" t="s">
        <v>483</v>
      </c>
      <c r="N37" s="31">
        <v>194000</v>
      </c>
    </row>
    <row r="38" spans="1:14" ht="12.75">
      <c r="A38" s="38">
        <v>1930</v>
      </c>
      <c r="B38" s="29">
        <v>120100</v>
      </c>
      <c r="C38" s="8">
        <v>0.63</v>
      </c>
      <c r="E38" s="8" t="s">
        <v>483</v>
      </c>
      <c r="F38" s="8" t="s">
        <v>483</v>
      </c>
      <c r="H38" s="31">
        <v>66234</v>
      </c>
      <c r="I38" s="8">
        <v>0.33</v>
      </c>
      <c r="K38" s="8" t="s">
        <v>483</v>
      </c>
      <c r="L38" s="8" t="s">
        <v>483</v>
      </c>
      <c r="N38" s="31">
        <v>157300</v>
      </c>
    </row>
    <row r="39" spans="1:14" ht="12.75">
      <c r="A39" s="38">
        <v>1931</v>
      </c>
      <c r="B39" s="29">
        <v>105900</v>
      </c>
      <c r="C39" s="8">
        <v>0.56</v>
      </c>
      <c r="E39" s="8" t="s">
        <v>483</v>
      </c>
      <c r="F39" s="8" t="s">
        <v>483</v>
      </c>
      <c r="H39" s="31">
        <v>59175</v>
      </c>
      <c r="I39" s="8">
        <v>0.29</v>
      </c>
      <c r="K39" s="8" t="s">
        <v>483</v>
      </c>
      <c r="L39" s="8" t="s">
        <v>483</v>
      </c>
      <c r="N39" s="31">
        <v>108000</v>
      </c>
    </row>
    <row r="40" spans="1:14" ht="12.75">
      <c r="A40" s="38">
        <v>1932</v>
      </c>
      <c r="B40" s="29">
        <v>102700</v>
      </c>
      <c r="C40" s="8">
        <v>0.53</v>
      </c>
      <c r="E40" s="8" t="s">
        <v>483</v>
      </c>
      <c r="F40" s="8" t="s">
        <v>483</v>
      </c>
      <c r="H40" s="31">
        <v>54167</v>
      </c>
      <c r="I40" s="8">
        <v>0.27</v>
      </c>
      <c r="K40" s="8" t="s">
        <v>483</v>
      </c>
      <c r="L40" s="8" t="s">
        <v>483</v>
      </c>
      <c r="N40" s="31">
        <v>223400</v>
      </c>
    </row>
    <row r="41" spans="1:14" ht="12.75">
      <c r="A41" s="38">
        <v>1933</v>
      </c>
      <c r="B41" s="29">
        <v>96200</v>
      </c>
      <c r="C41" s="8">
        <v>0.48</v>
      </c>
      <c r="E41" s="8" t="s">
        <v>483</v>
      </c>
      <c r="F41" s="8" t="s">
        <v>483</v>
      </c>
      <c r="H41" s="31">
        <v>56291</v>
      </c>
      <c r="I41" s="8">
        <v>0.28</v>
      </c>
      <c r="K41" s="8" t="s">
        <v>483</v>
      </c>
      <c r="L41" s="8" t="s">
        <v>483</v>
      </c>
      <c r="N41" s="8" t="s">
        <v>483</v>
      </c>
    </row>
    <row r="42" spans="1:14" ht="12.75">
      <c r="A42" s="38">
        <v>1934</v>
      </c>
      <c r="B42" s="29">
        <v>107500</v>
      </c>
      <c r="C42" s="8">
        <v>0.45</v>
      </c>
      <c r="E42" s="8" t="s">
        <v>483</v>
      </c>
      <c r="F42" s="8" t="s">
        <v>483</v>
      </c>
      <c r="H42" s="31">
        <v>64234</v>
      </c>
      <c r="I42" s="8">
        <v>0.36</v>
      </c>
      <c r="K42" s="8" t="s">
        <v>483</v>
      </c>
      <c r="L42" s="8" t="s">
        <v>483</v>
      </c>
      <c r="N42" s="31">
        <v>46155</v>
      </c>
    </row>
    <row r="43" spans="1:14" ht="12.75">
      <c r="A43" s="38">
        <v>1935</v>
      </c>
      <c r="B43" s="29">
        <v>119425</v>
      </c>
      <c r="C43" s="171">
        <v>0.5</v>
      </c>
      <c r="E43" s="8" t="s">
        <v>483</v>
      </c>
      <c r="F43" s="8" t="s">
        <v>483</v>
      </c>
      <c r="H43" s="31">
        <v>74049</v>
      </c>
      <c r="I43" s="8">
        <v>0.38</v>
      </c>
      <c r="K43" s="8" t="s">
        <v>483</v>
      </c>
      <c r="L43" s="8" t="s">
        <v>483</v>
      </c>
      <c r="N43" s="31">
        <v>46755</v>
      </c>
    </row>
    <row r="44" spans="1:14" ht="12.75">
      <c r="A44" s="38">
        <v>1936</v>
      </c>
      <c r="B44" s="29">
        <v>136593</v>
      </c>
      <c r="C44" s="8">
        <v>0.57</v>
      </c>
      <c r="E44" s="8" t="s">
        <v>483</v>
      </c>
      <c r="F44" s="8" t="s">
        <v>483</v>
      </c>
      <c r="H44" s="31">
        <v>76379</v>
      </c>
      <c r="I44" s="8">
        <v>0.38</v>
      </c>
      <c r="K44" s="8" t="s">
        <v>483</v>
      </c>
      <c r="L44" s="8" t="s">
        <v>483</v>
      </c>
      <c r="N44" s="31">
        <v>45807</v>
      </c>
    </row>
    <row r="45" spans="1:14" ht="12.75">
      <c r="A45" s="38">
        <v>1937</v>
      </c>
      <c r="B45" s="29">
        <v>131600</v>
      </c>
      <c r="C45" s="8">
        <v>0.55</v>
      </c>
      <c r="E45" s="8" t="s">
        <v>483</v>
      </c>
      <c r="F45" s="8" t="s">
        <v>483</v>
      </c>
      <c r="H45" s="31">
        <v>50057</v>
      </c>
      <c r="I45" s="8">
        <v>0.25</v>
      </c>
      <c r="K45" s="8" t="s">
        <v>483</v>
      </c>
      <c r="L45" s="8" t="s">
        <v>483</v>
      </c>
      <c r="N45" s="31">
        <v>147048</v>
      </c>
    </row>
    <row r="46" spans="1:14" ht="12.75">
      <c r="A46" s="38">
        <v>1938</v>
      </c>
      <c r="B46" s="29">
        <v>159230</v>
      </c>
      <c r="C46" s="8">
        <v>0.62</v>
      </c>
      <c r="E46" s="8" t="s">
        <v>483</v>
      </c>
      <c r="F46" s="8" t="s">
        <v>483</v>
      </c>
      <c r="H46" s="31">
        <v>189090</v>
      </c>
      <c r="I46" s="8">
        <v>0.21</v>
      </c>
      <c r="K46" s="8" t="s">
        <v>483</v>
      </c>
      <c r="L46" s="8" t="s">
        <v>483</v>
      </c>
      <c r="N46" s="31">
        <v>125302</v>
      </c>
    </row>
    <row r="47" spans="1:14" ht="12.75">
      <c r="A47" s="38">
        <v>1939</v>
      </c>
      <c r="B47" s="29">
        <v>143549</v>
      </c>
      <c r="C47" s="171">
        <v>0.6</v>
      </c>
      <c r="E47" s="31">
        <v>42332</v>
      </c>
      <c r="F47" s="8">
        <v>0.02</v>
      </c>
      <c r="H47" s="8" t="s">
        <v>483</v>
      </c>
      <c r="I47" s="8" t="s">
        <v>483</v>
      </c>
      <c r="K47" s="8" t="s">
        <v>483</v>
      </c>
      <c r="L47" s="8" t="s">
        <v>483</v>
      </c>
      <c r="N47" s="8" t="s">
        <v>483</v>
      </c>
    </row>
    <row r="48" spans="1:14" ht="12.75">
      <c r="A48" s="38">
        <v>1940</v>
      </c>
      <c r="B48" s="29">
        <v>170174</v>
      </c>
      <c r="C48" s="8">
        <v>0.88</v>
      </c>
      <c r="E48" s="31">
        <v>515011</v>
      </c>
      <c r="F48" s="171">
        <v>0.1</v>
      </c>
      <c r="H48" s="8" t="s">
        <v>483</v>
      </c>
      <c r="I48" s="8" t="s">
        <v>483</v>
      </c>
      <c r="K48" s="8" t="s">
        <v>483</v>
      </c>
      <c r="L48" s="8" t="s">
        <v>483</v>
      </c>
      <c r="N48" s="8" t="s">
        <v>483</v>
      </c>
    </row>
    <row r="49" spans="1:14" ht="12.75">
      <c r="A49" s="38">
        <v>1941</v>
      </c>
      <c r="B49" s="29">
        <v>241250</v>
      </c>
      <c r="C49" s="8">
        <v>0.97</v>
      </c>
      <c r="E49" s="31">
        <v>530997</v>
      </c>
      <c r="F49" s="8">
        <v>0.09</v>
      </c>
      <c r="H49" s="8" t="s">
        <v>483</v>
      </c>
      <c r="I49" s="8" t="s">
        <v>483</v>
      </c>
      <c r="K49" s="8" t="s">
        <v>483</v>
      </c>
      <c r="L49" s="8" t="s">
        <v>483</v>
      </c>
      <c r="N49" s="31">
        <v>1367000</v>
      </c>
    </row>
    <row r="50" spans="1:14" ht="12.75">
      <c r="A50" s="38">
        <v>1942</v>
      </c>
      <c r="B50" s="29">
        <v>246600</v>
      </c>
      <c r="C50" s="8">
        <v>0.99</v>
      </c>
      <c r="E50" s="8" t="s">
        <v>33</v>
      </c>
      <c r="F50" s="8" t="s">
        <v>33</v>
      </c>
      <c r="H50" s="8" t="s">
        <v>483</v>
      </c>
      <c r="I50" s="8" t="s">
        <v>483</v>
      </c>
      <c r="K50" s="8" t="s">
        <v>483</v>
      </c>
      <c r="L50" s="8" t="s">
        <v>483</v>
      </c>
      <c r="N50" s="31">
        <v>1124000</v>
      </c>
    </row>
    <row r="51" spans="1:14" ht="12.75">
      <c r="A51" s="38">
        <v>1943</v>
      </c>
      <c r="B51" s="29">
        <v>289232</v>
      </c>
      <c r="C51" s="8">
        <v>1.84</v>
      </c>
      <c r="E51" s="8" t="s">
        <v>33</v>
      </c>
      <c r="F51" s="8" t="s">
        <v>33</v>
      </c>
      <c r="H51" s="8" t="s">
        <v>483</v>
      </c>
      <c r="I51" s="8" t="s">
        <v>483</v>
      </c>
      <c r="K51" s="8" t="s">
        <v>483</v>
      </c>
      <c r="L51" s="8" t="s">
        <v>483</v>
      </c>
      <c r="N51" s="8" t="s">
        <v>483</v>
      </c>
    </row>
    <row r="52" spans="1:14" ht="12.75">
      <c r="A52" s="38">
        <v>1944</v>
      </c>
      <c r="B52" s="29">
        <v>352000</v>
      </c>
      <c r="C52" s="8">
        <v>2.37</v>
      </c>
      <c r="E52" s="31">
        <v>712496</v>
      </c>
      <c r="F52" s="171">
        <v>0.5</v>
      </c>
      <c r="H52" s="8" t="s">
        <v>483</v>
      </c>
      <c r="I52" s="8" t="s">
        <v>483</v>
      </c>
      <c r="K52" s="8" t="s">
        <v>483</v>
      </c>
      <c r="L52" s="8" t="s">
        <v>483</v>
      </c>
      <c r="N52" s="31">
        <v>2350309</v>
      </c>
    </row>
    <row r="53" spans="1:14" ht="12.75">
      <c r="A53" s="38">
        <v>1945</v>
      </c>
      <c r="B53" s="29">
        <v>297644</v>
      </c>
      <c r="C53" s="8">
        <v>1.87</v>
      </c>
      <c r="E53" s="8" t="s">
        <v>33</v>
      </c>
      <c r="F53" s="8" t="s">
        <v>33</v>
      </c>
      <c r="H53" s="8" t="s">
        <v>483</v>
      </c>
      <c r="I53" s="8" t="s">
        <v>483</v>
      </c>
      <c r="K53" s="8" t="s">
        <v>483</v>
      </c>
      <c r="L53" s="8" t="s">
        <v>483</v>
      </c>
      <c r="N53" s="31">
        <v>5910704</v>
      </c>
    </row>
    <row r="54" spans="1:14" ht="12.75">
      <c r="A54" s="38">
        <v>1946</v>
      </c>
      <c r="B54" s="29">
        <v>368000</v>
      </c>
      <c r="C54" s="8">
        <v>2.36</v>
      </c>
      <c r="E54" s="8" t="s">
        <v>33</v>
      </c>
      <c r="F54" s="8" t="s">
        <v>33</v>
      </c>
      <c r="H54" s="8" t="s">
        <v>483</v>
      </c>
      <c r="I54" s="8" t="s">
        <v>483</v>
      </c>
      <c r="K54" s="8" t="s">
        <v>483</v>
      </c>
      <c r="L54" s="8" t="s">
        <v>483</v>
      </c>
      <c r="N54" s="31">
        <v>2005241</v>
      </c>
    </row>
    <row r="55" spans="1:14" ht="12.75">
      <c r="A55" s="38">
        <v>1947</v>
      </c>
      <c r="B55" s="29">
        <v>361220</v>
      </c>
      <c r="C55" s="8">
        <v>2.55</v>
      </c>
      <c r="E55" s="8" t="s">
        <v>33</v>
      </c>
      <c r="F55" s="8" t="s">
        <v>33</v>
      </c>
      <c r="H55" s="31">
        <v>219000</v>
      </c>
      <c r="I55" s="171">
        <v>1</v>
      </c>
      <c r="K55" s="8" t="s">
        <v>483</v>
      </c>
      <c r="L55" s="8" t="s">
        <v>483</v>
      </c>
      <c r="N55" s="31">
        <v>5927319</v>
      </c>
    </row>
    <row r="56" spans="1:14" ht="12.75">
      <c r="A56" s="38">
        <v>1948</v>
      </c>
      <c r="B56" s="29">
        <v>407906</v>
      </c>
      <c r="C56" s="8">
        <v>2.79</v>
      </c>
      <c r="E56" s="8" t="s">
        <v>33</v>
      </c>
      <c r="F56" s="8" t="s">
        <v>33</v>
      </c>
      <c r="H56" s="31">
        <v>67341</v>
      </c>
      <c r="I56" s="8">
        <v>0.33</v>
      </c>
      <c r="K56" s="8" t="s">
        <v>483</v>
      </c>
      <c r="L56" s="8" t="s">
        <v>483</v>
      </c>
      <c r="N56" s="31">
        <v>1257699</v>
      </c>
    </row>
    <row r="57" spans="1:14" ht="12.75">
      <c r="A57" s="38">
        <v>1949</v>
      </c>
      <c r="B57" s="29">
        <v>455000</v>
      </c>
      <c r="C57" s="171">
        <v>3.6</v>
      </c>
      <c r="E57" s="8" t="s">
        <v>33</v>
      </c>
      <c r="F57" s="8" t="s">
        <v>33</v>
      </c>
      <c r="H57" s="8" t="s">
        <v>33</v>
      </c>
      <c r="I57" s="8" t="s">
        <v>33</v>
      </c>
      <c r="K57" s="8" t="s">
        <v>483</v>
      </c>
      <c r="L57" s="8" t="s">
        <v>483</v>
      </c>
      <c r="N57" s="31">
        <v>7181886</v>
      </c>
    </row>
    <row r="58" spans="1:14" ht="12.75">
      <c r="A58" s="38">
        <v>1950</v>
      </c>
      <c r="B58" s="29">
        <v>421455</v>
      </c>
      <c r="C58" s="171">
        <v>3.03</v>
      </c>
      <c r="E58" s="31">
        <v>3050020</v>
      </c>
      <c r="F58" s="8">
        <v>2.38</v>
      </c>
      <c r="H58" s="8" t="s">
        <v>33</v>
      </c>
      <c r="I58" s="8" t="s">
        <v>33</v>
      </c>
      <c r="K58" s="8" t="s">
        <v>483</v>
      </c>
      <c r="L58" s="8" t="s">
        <v>483</v>
      </c>
      <c r="N58" s="31">
        <v>2100000</v>
      </c>
    </row>
    <row r="59" spans="1:14" ht="12.75">
      <c r="A59" s="38">
        <v>1951</v>
      </c>
      <c r="B59" s="29">
        <v>494333</v>
      </c>
      <c r="C59" s="171">
        <v>3.77</v>
      </c>
      <c r="E59" s="31">
        <v>6818000</v>
      </c>
      <c r="F59" s="8">
        <v>3.54</v>
      </c>
      <c r="H59" s="8" t="s">
        <v>33</v>
      </c>
      <c r="I59" s="8" t="s">
        <v>33</v>
      </c>
      <c r="K59" s="8" t="s">
        <v>483</v>
      </c>
      <c r="L59" s="8" t="s">
        <v>483</v>
      </c>
      <c r="N59" s="31">
        <v>3600000</v>
      </c>
    </row>
    <row r="60" spans="1:14" ht="12.75">
      <c r="A60" s="38">
        <v>1952</v>
      </c>
      <c r="B60" s="29">
        <v>648000</v>
      </c>
      <c r="C60" s="171">
        <v>5.77</v>
      </c>
      <c r="E60" s="31">
        <v>6817800</v>
      </c>
      <c r="F60" s="8">
        <v>3.54</v>
      </c>
      <c r="H60" s="8" t="s">
        <v>33</v>
      </c>
      <c r="I60" s="8" t="s">
        <v>33</v>
      </c>
      <c r="K60" s="8" t="s">
        <v>483</v>
      </c>
      <c r="L60" s="8" t="s">
        <v>483</v>
      </c>
      <c r="N60" s="31">
        <v>9052000</v>
      </c>
    </row>
    <row r="61" spans="1:14" ht="12.75">
      <c r="A61" s="38">
        <v>1953</v>
      </c>
      <c r="B61" s="29">
        <v>861471</v>
      </c>
      <c r="C61" s="171">
        <v>8.45</v>
      </c>
      <c r="E61" s="31">
        <v>7689014</v>
      </c>
      <c r="F61" s="8">
        <v>5.08</v>
      </c>
      <c r="H61" s="31">
        <v>47086</v>
      </c>
      <c r="I61" s="8">
        <v>0.17</v>
      </c>
      <c r="K61" s="8" t="s">
        <v>483</v>
      </c>
      <c r="L61" s="8" t="s">
        <v>483</v>
      </c>
      <c r="N61" s="31">
        <v>1231350</v>
      </c>
    </row>
    <row r="62" spans="1:14" ht="12.75">
      <c r="A62" s="38">
        <v>1954</v>
      </c>
      <c r="B62" s="29">
        <v>666618</v>
      </c>
      <c r="C62" s="171">
        <v>6.44</v>
      </c>
      <c r="E62" s="31">
        <v>6639638</v>
      </c>
      <c r="F62" s="171">
        <v>6.3</v>
      </c>
      <c r="H62" s="31">
        <v>283734</v>
      </c>
      <c r="I62" s="8">
        <v>0.47</v>
      </c>
      <c r="K62" s="8" t="s">
        <v>483</v>
      </c>
      <c r="L62" s="8" t="s">
        <v>483</v>
      </c>
      <c r="N62" s="31">
        <v>1572150</v>
      </c>
    </row>
    <row r="63" spans="1:14" ht="12.75">
      <c r="A63" s="38">
        <v>1955</v>
      </c>
      <c r="B63" s="29">
        <v>639696</v>
      </c>
      <c r="C63" s="171">
        <v>5.76</v>
      </c>
      <c r="E63" s="31">
        <v>9739214</v>
      </c>
      <c r="F63" s="171">
        <v>8.24</v>
      </c>
      <c r="H63" s="31">
        <v>265740</v>
      </c>
      <c r="I63" s="8">
        <v>0.29</v>
      </c>
      <c r="K63" s="8" t="s">
        <v>483</v>
      </c>
      <c r="L63" s="8" t="s">
        <v>483</v>
      </c>
      <c r="N63" s="31">
        <v>1552427</v>
      </c>
    </row>
    <row r="64" spans="1:14" ht="12.75">
      <c r="A64" s="38">
        <v>1956</v>
      </c>
      <c r="B64" s="29">
        <v>697730</v>
      </c>
      <c r="C64" s="171">
        <v>6.37</v>
      </c>
      <c r="E64" s="31">
        <v>9100000</v>
      </c>
      <c r="F64" s="171">
        <v>8.3</v>
      </c>
      <c r="H64" s="31">
        <v>50000</v>
      </c>
      <c r="I64" s="8">
        <v>0.02</v>
      </c>
      <c r="K64" s="8" t="s">
        <v>483</v>
      </c>
      <c r="L64" s="8" t="s">
        <v>483</v>
      </c>
      <c r="N64" s="31">
        <v>1551500</v>
      </c>
    </row>
    <row r="65" spans="1:14" ht="12.75">
      <c r="A65" s="38">
        <v>1957</v>
      </c>
      <c r="B65" s="29">
        <v>842338</v>
      </c>
      <c r="C65" s="171">
        <v>7.3</v>
      </c>
      <c r="E65" s="31">
        <v>6096000</v>
      </c>
      <c r="F65" s="171">
        <v>8.79</v>
      </c>
      <c r="H65" s="31">
        <v>528000</v>
      </c>
      <c r="I65" s="8">
        <v>1.95</v>
      </c>
      <c r="K65" s="8" t="s">
        <v>483</v>
      </c>
      <c r="L65" s="8" t="s">
        <v>483</v>
      </c>
      <c r="N65" s="31">
        <v>2751000</v>
      </c>
    </row>
    <row r="66" spans="1:14" ht="12.75">
      <c r="A66" s="38">
        <v>1958</v>
      </c>
      <c r="B66" s="29">
        <v>759000</v>
      </c>
      <c r="C66" s="171">
        <v>6.93</v>
      </c>
      <c r="E66" s="31">
        <v>4255000</v>
      </c>
      <c r="F66" s="171">
        <v>3.87</v>
      </c>
      <c r="H66" s="31">
        <v>615000</v>
      </c>
      <c r="I66" s="8">
        <v>2.07</v>
      </c>
      <c r="K66" s="8" t="s">
        <v>483</v>
      </c>
      <c r="L66" s="8" t="s">
        <v>483</v>
      </c>
      <c r="N66" s="31">
        <v>695000</v>
      </c>
    </row>
    <row r="67" spans="1:14" ht="12.75">
      <c r="A67" s="38">
        <v>1959</v>
      </c>
      <c r="B67" s="29">
        <v>602000</v>
      </c>
      <c r="C67" s="8">
        <v>5.88</v>
      </c>
      <c r="E67" s="31">
        <v>5600000</v>
      </c>
      <c r="F67" s="171">
        <v>5.1</v>
      </c>
      <c r="H67" s="31">
        <v>54000</v>
      </c>
      <c r="I67" s="171">
        <v>0.2</v>
      </c>
      <c r="K67" s="8" t="s">
        <v>483</v>
      </c>
      <c r="L67" s="8" t="s">
        <v>483</v>
      </c>
      <c r="N67" s="31">
        <v>1338000</v>
      </c>
    </row>
    <row r="68" spans="1:14" ht="14.25">
      <c r="A68" s="38">
        <v>1960</v>
      </c>
      <c r="B68" s="31" t="s">
        <v>727</v>
      </c>
      <c r="C68" s="8" t="s">
        <v>728</v>
      </c>
      <c r="E68" s="31">
        <v>5892000</v>
      </c>
      <c r="F68" s="171">
        <v>5.35</v>
      </c>
      <c r="H68" s="31">
        <v>80000</v>
      </c>
      <c r="I68" s="171">
        <v>0.3</v>
      </c>
      <c r="K68" s="8" t="s">
        <v>483</v>
      </c>
      <c r="L68" s="8" t="s">
        <v>483</v>
      </c>
      <c r="N68" s="31">
        <v>975000</v>
      </c>
    </row>
    <row r="69" spans="1:14" ht="14.25">
      <c r="A69" s="38">
        <v>1961</v>
      </c>
      <c r="B69" s="31" t="s">
        <v>729</v>
      </c>
      <c r="C69" s="8" t="s">
        <v>730</v>
      </c>
      <c r="E69" s="31">
        <v>5241000</v>
      </c>
      <c r="F69" s="8">
        <v>4.19</v>
      </c>
      <c r="H69" s="8" t="s">
        <v>483</v>
      </c>
      <c r="I69" s="8" t="s">
        <v>483</v>
      </c>
      <c r="K69" s="8" t="s">
        <v>483</v>
      </c>
      <c r="L69" s="8" t="s">
        <v>483</v>
      </c>
      <c r="N69" s="8" t="s">
        <v>483</v>
      </c>
    </row>
    <row r="70" spans="1:14" ht="14.25">
      <c r="A70" s="38">
        <v>1962</v>
      </c>
      <c r="B70" s="31" t="s">
        <v>731</v>
      </c>
      <c r="C70" s="8" t="s">
        <v>732</v>
      </c>
      <c r="E70" s="31">
        <v>5731000</v>
      </c>
      <c r="F70" s="8">
        <v>5.36</v>
      </c>
      <c r="H70" s="8" t="s">
        <v>483</v>
      </c>
      <c r="I70" s="8" t="s">
        <v>483</v>
      </c>
      <c r="K70" s="8" t="s">
        <v>483</v>
      </c>
      <c r="L70" s="8" t="s">
        <v>483</v>
      </c>
      <c r="N70" s="8" t="s">
        <v>483</v>
      </c>
    </row>
    <row r="71" spans="1:14" ht="12.75">
      <c r="A71" s="38">
        <v>1963</v>
      </c>
      <c r="B71" s="31">
        <v>853000</v>
      </c>
      <c r="C71" s="8">
        <v>5.91</v>
      </c>
      <c r="E71" s="31">
        <v>16926000</v>
      </c>
      <c r="F71" s="8">
        <v>22.01</v>
      </c>
      <c r="H71" s="8" t="s">
        <v>33</v>
      </c>
      <c r="I71" s="8" t="s">
        <v>33</v>
      </c>
      <c r="K71" s="8" t="s">
        <v>33</v>
      </c>
      <c r="L71" s="8" t="s">
        <v>33</v>
      </c>
      <c r="N71" s="31">
        <v>2589000</v>
      </c>
    </row>
    <row r="72" spans="1:14" ht="12.75">
      <c r="A72" s="38">
        <v>1964</v>
      </c>
      <c r="B72" s="31">
        <v>745000</v>
      </c>
      <c r="C72" s="8">
        <v>5.01</v>
      </c>
      <c r="E72" s="31">
        <v>26089000</v>
      </c>
      <c r="F72" s="8">
        <v>18.49</v>
      </c>
      <c r="H72" s="8" t="s">
        <v>33</v>
      </c>
      <c r="I72" s="8" t="s">
        <v>33</v>
      </c>
      <c r="K72" s="8" t="s">
        <v>33</v>
      </c>
      <c r="L72" s="8" t="s">
        <v>33</v>
      </c>
      <c r="N72" s="31">
        <v>4912000</v>
      </c>
    </row>
    <row r="73" spans="1:14" ht="14.25">
      <c r="A73" s="38">
        <v>1965</v>
      </c>
      <c r="B73" s="31" t="s">
        <v>733</v>
      </c>
      <c r="C73" s="8" t="s">
        <v>734</v>
      </c>
      <c r="E73" s="31">
        <v>29959000</v>
      </c>
      <c r="F73" s="8">
        <v>33.93</v>
      </c>
      <c r="H73" s="8" t="s">
        <v>33</v>
      </c>
      <c r="I73" s="8" t="s">
        <v>33</v>
      </c>
      <c r="K73" s="8" t="s">
        <v>33</v>
      </c>
      <c r="L73" s="8" t="s">
        <v>33</v>
      </c>
      <c r="N73" s="31">
        <v>5296000</v>
      </c>
    </row>
    <row r="74" spans="1:14" ht="12.75">
      <c r="A74" s="38">
        <v>1966</v>
      </c>
      <c r="B74" s="29">
        <v>927000</v>
      </c>
      <c r="C74" s="8">
        <v>6.95</v>
      </c>
      <c r="E74" s="31">
        <v>17457000</v>
      </c>
      <c r="F74" s="8">
        <v>21.79</v>
      </c>
      <c r="H74" s="8" t="s">
        <v>33</v>
      </c>
      <c r="I74" s="8" t="s">
        <v>33</v>
      </c>
      <c r="K74" s="31">
        <v>44000</v>
      </c>
      <c r="L74" s="8">
        <v>350</v>
      </c>
      <c r="N74" s="31">
        <v>6167000</v>
      </c>
    </row>
    <row r="75" spans="1:14" ht="12.75">
      <c r="A75" s="38">
        <v>1967</v>
      </c>
      <c r="B75" s="29">
        <v>930000</v>
      </c>
      <c r="C75" s="8">
        <v>7.18</v>
      </c>
      <c r="E75" s="31">
        <v>22300000</v>
      </c>
      <c r="F75" s="8">
        <v>26.25</v>
      </c>
      <c r="H75" s="8" t="s">
        <v>33</v>
      </c>
      <c r="I75" s="8" t="s">
        <v>33</v>
      </c>
      <c r="K75" s="8" t="s">
        <v>33</v>
      </c>
      <c r="L75" s="8" t="s">
        <v>33</v>
      </c>
      <c r="N75" s="31">
        <v>4924000</v>
      </c>
    </row>
    <row r="76" spans="1:14" ht="14.25">
      <c r="A76" s="38">
        <v>1968</v>
      </c>
      <c r="B76" s="31" t="s">
        <v>735</v>
      </c>
      <c r="C76" s="8" t="s">
        <v>736</v>
      </c>
      <c r="E76" s="31">
        <v>17515000</v>
      </c>
      <c r="F76" s="8">
        <v>20.73</v>
      </c>
      <c r="H76" s="8" t="s">
        <v>33</v>
      </c>
      <c r="I76" s="8" t="s">
        <v>33</v>
      </c>
      <c r="K76" s="31">
        <v>91000</v>
      </c>
      <c r="L76" s="8" t="s">
        <v>33</v>
      </c>
      <c r="N76" s="31">
        <v>4117000</v>
      </c>
    </row>
    <row r="77" spans="1:14" ht="14.25">
      <c r="A77" s="38">
        <v>1969</v>
      </c>
      <c r="B77" s="31" t="s">
        <v>737</v>
      </c>
      <c r="C77" s="8" t="s">
        <v>738</v>
      </c>
      <c r="E77" s="31">
        <v>16205000</v>
      </c>
      <c r="F77" s="8">
        <v>18.62</v>
      </c>
      <c r="H77" s="31">
        <v>1954000</v>
      </c>
      <c r="I77" s="171">
        <v>3.9</v>
      </c>
      <c r="K77" s="31">
        <v>90000</v>
      </c>
      <c r="L77" s="8">
        <v>850</v>
      </c>
      <c r="N77" s="31">
        <v>5163000</v>
      </c>
    </row>
    <row r="78" spans="1:14" ht="14.25">
      <c r="A78" s="38">
        <v>1970</v>
      </c>
      <c r="B78" s="31" t="s">
        <v>739</v>
      </c>
      <c r="C78" s="8" t="s">
        <v>740</v>
      </c>
      <c r="E78" s="31" t="s">
        <v>741</v>
      </c>
      <c r="F78" s="8" t="s">
        <v>742</v>
      </c>
      <c r="H78" s="31">
        <v>6470000</v>
      </c>
      <c r="I78" s="171">
        <v>10.01</v>
      </c>
      <c r="K78" s="31">
        <v>134000</v>
      </c>
      <c r="L78" s="172">
        <v>1875</v>
      </c>
      <c r="M78" s="172"/>
      <c r="N78" s="31">
        <v>7994000</v>
      </c>
    </row>
    <row r="79" spans="1:14" ht="14.25">
      <c r="A79" s="38">
        <v>1971</v>
      </c>
      <c r="B79" s="31" t="s">
        <v>743</v>
      </c>
      <c r="C79" s="8" t="s">
        <v>744</v>
      </c>
      <c r="E79" s="31">
        <v>26391000</v>
      </c>
      <c r="F79" s="8">
        <v>41.99</v>
      </c>
      <c r="H79" s="31">
        <v>2658000</v>
      </c>
      <c r="I79" s="171">
        <v>5.07</v>
      </c>
      <c r="K79" s="31">
        <v>102000</v>
      </c>
      <c r="L79" s="172">
        <v>1075</v>
      </c>
      <c r="M79" s="172"/>
      <c r="N79" s="8" t="s">
        <v>483</v>
      </c>
    </row>
    <row r="80" spans="1:14" ht="14.25">
      <c r="A80" s="38">
        <v>1972</v>
      </c>
      <c r="B80" s="31" t="s">
        <v>745</v>
      </c>
      <c r="C80" s="8" t="s">
        <v>746</v>
      </c>
      <c r="E80" s="31">
        <v>14187000</v>
      </c>
      <c r="F80" s="8">
        <v>15.21</v>
      </c>
      <c r="H80" s="31">
        <v>652000</v>
      </c>
      <c r="I80" s="171">
        <v>3.01</v>
      </c>
      <c r="K80" s="8" t="s">
        <v>33</v>
      </c>
      <c r="L80" s="8" t="s">
        <v>33</v>
      </c>
      <c r="N80" s="8" t="s">
        <v>483</v>
      </c>
    </row>
    <row r="81" spans="1:14" ht="14.25">
      <c r="A81" s="38">
        <v>1973</v>
      </c>
      <c r="B81" s="31" t="s">
        <v>747</v>
      </c>
      <c r="C81" s="8" t="s">
        <v>748</v>
      </c>
      <c r="E81" s="31">
        <v>19350000</v>
      </c>
      <c r="F81" s="8">
        <v>19.01</v>
      </c>
      <c r="H81" s="31">
        <v>5967000</v>
      </c>
      <c r="I81" s="171">
        <v>12</v>
      </c>
      <c r="K81" s="31">
        <v>112000</v>
      </c>
      <c r="L81" s="172">
        <v>1792</v>
      </c>
      <c r="M81" s="172"/>
      <c r="N81" s="31">
        <v>12846000</v>
      </c>
    </row>
    <row r="82" spans="1:14" ht="14.25">
      <c r="A82" s="38">
        <v>1974</v>
      </c>
      <c r="B82" s="29">
        <v>700000</v>
      </c>
      <c r="C82" s="8">
        <v>7.34</v>
      </c>
      <c r="E82" s="31" t="s">
        <v>749</v>
      </c>
      <c r="F82" s="8" t="s">
        <v>750</v>
      </c>
      <c r="H82" s="31">
        <v>5484000</v>
      </c>
      <c r="I82" s="171">
        <v>12.95</v>
      </c>
      <c r="K82" s="31">
        <v>110000</v>
      </c>
      <c r="L82" s="172">
        <v>1895</v>
      </c>
      <c r="M82" s="172"/>
      <c r="N82" s="31">
        <v>14495000</v>
      </c>
    </row>
    <row r="83" spans="1:14" ht="12.75">
      <c r="A83" s="38">
        <v>1975</v>
      </c>
      <c r="B83" s="29">
        <v>766000</v>
      </c>
      <c r="C83" s="8">
        <v>7.81</v>
      </c>
      <c r="E83" s="31">
        <v>48145000</v>
      </c>
      <c r="F83" s="8">
        <v>95.78</v>
      </c>
      <c r="H83" s="31">
        <v>8877000</v>
      </c>
      <c r="I83" s="8">
        <v>26.65</v>
      </c>
      <c r="K83" s="31">
        <v>2000</v>
      </c>
      <c r="L83" s="8">
        <v>30</v>
      </c>
      <c r="N83" s="31">
        <v>12731000</v>
      </c>
    </row>
    <row r="84" spans="1:14" ht="14.25">
      <c r="A84" s="38">
        <v>1976</v>
      </c>
      <c r="B84" s="29">
        <v>705000</v>
      </c>
      <c r="C84" s="171">
        <v>8</v>
      </c>
      <c r="E84" s="31" t="s">
        <v>751</v>
      </c>
      <c r="F84" s="8" t="s">
        <v>752</v>
      </c>
      <c r="H84" s="31">
        <v>6727000</v>
      </c>
      <c r="I84" s="8">
        <v>20.09</v>
      </c>
      <c r="K84" s="8" t="s">
        <v>33</v>
      </c>
      <c r="L84" s="8" t="s">
        <v>33</v>
      </c>
      <c r="N84" s="31">
        <v>14019000</v>
      </c>
    </row>
    <row r="85" spans="1:14" ht="14.25">
      <c r="A85" s="38">
        <v>1977</v>
      </c>
      <c r="B85" s="31" t="s">
        <v>753</v>
      </c>
      <c r="C85" s="171" t="s">
        <v>754</v>
      </c>
      <c r="E85" s="31">
        <v>66126000</v>
      </c>
      <c r="F85" s="8">
        <v>134.25</v>
      </c>
      <c r="H85" s="31">
        <v>4008000</v>
      </c>
      <c r="I85" s="8">
        <v>17.47</v>
      </c>
      <c r="K85" s="8" t="s">
        <v>483</v>
      </c>
      <c r="L85" s="8" t="s">
        <v>483</v>
      </c>
      <c r="N85" s="31">
        <v>14486000</v>
      </c>
    </row>
    <row r="86" spans="1:14" ht="12.75">
      <c r="A86" s="38">
        <v>1978</v>
      </c>
      <c r="B86" s="29">
        <v>750000</v>
      </c>
      <c r="C86" s="171">
        <v>15</v>
      </c>
      <c r="E86" s="31">
        <v>51100000</v>
      </c>
      <c r="F86" s="171">
        <v>122</v>
      </c>
      <c r="H86" s="31">
        <v>3437000</v>
      </c>
      <c r="I86" s="8">
        <v>14.65</v>
      </c>
      <c r="K86" s="31">
        <v>22000</v>
      </c>
      <c r="L86" s="8">
        <v>750</v>
      </c>
      <c r="N86" s="8" t="s">
        <v>483</v>
      </c>
    </row>
    <row r="87" spans="1:14" ht="12.75">
      <c r="A87" s="38">
        <v>1979</v>
      </c>
      <c r="B87" s="29">
        <v>750000</v>
      </c>
      <c r="C87" s="171">
        <v>16</v>
      </c>
      <c r="E87" s="31">
        <v>50900000</v>
      </c>
      <c r="F87" s="171">
        <v>104.9</v>
      </c>
      <c r="H87" s="31">
        <v>3650000</v>
      </c>
      <c r="I87" s="8">
        <v>15.45</v>
      </c>
      <c r="K87" s="31">
        <v>20000</v>
      </c>
      <c r="L87" s="8">
        <v>800</v>
      </c>
      <c r="N87" s="31">
        <v>930000</v>
      </c>
    </row>
    <row r="88" spans="1:14" ht="12.75">
      <c r="A88" s="38">
        <v>1980</v>
      </c>
      <c r="B88" s="29">
        <v>800000</v>
      </c>
      <c r="C88" s="171">
        <v>16</v>
      </c>
      <c r="E88" s="31">
        <v>40000000</v>
      </c>
      <c r="F88" s="171">
        <v>86</v>
      </c>
      <c r="H88" s="31">
        <v>3700000</v>
      </c>
      <c r="I88" s="171">
        <v>15.4</v>
      </c>
      <c r="K88" s="31">
        <v>50000</v>
      </c>
      <c r="L88" s="172">
        <v>2000</v>
      </c>
      <c r="M88" s="172"/>
      <c r="N88" s="31">
        <v>97500</v>
      </c>
    </row>
    <row r="89" spans="1:14" ht="12.75">
      <c r="A89" s="38">
        <v>1981</v>
      </c>
      <c r="B89" s="29">
        <v>800000</v>
      </c>
      <c r="C89" s="171">
        <v>17.6</v>
      </c>
      <c r="E89" s="31">
        <v>46000000</v>
      </c>
      <c r="F89" s="171">
        <v>88.2</v>
      </c>
      <c r="H89" s="31">
        <v>4200000</v>
      </c>
      <c r="I89" s="171">
        <v>19.3</v>
      </c>
      <c r="K89" s="8" t="s">
        <v>483</v>
      </c>
      <c r="L89" s="8" t="s">
        <v>483</v>
      </c>
      <c r="N89" s="31">
        <v>256000</v>
      </c>
    </row>
    <row r="90" spans="1:14" ht="12.75">
      <c r="A90" s="38">
        <v>1982</v>
      </c>
      <c r="B90" s="29">
        <v>830000</v>
      </c>
      <c r="C90" s="171">
        <v>18</v>
      </c>
      <c r="E90" s="31">
        <v>45000000</v>
      </c>
      <c r="F90" s="171">
        <v>91</v>
      </c>
      <c r="H90" s="31">
        <v>3400000</v>
      </c>
      <c r="I90" s="171">
        <v>15.6</v>
      </c>
      <c r="K90" s="8" t="s">
        <v>483</v>
      </c>
      <c r="L90" s="8" t="s">
        <v>483</v>
      </c>
      <c r="N90" s="31">
        <v>150000</v>
      </c>
    </row>
    <row r="91" spans="1:14" ht="12.75">
      <c r="A91" s="38">
        <v>1983</v>
      </c>
      <c r="B91" s="29">
        <v>830000</v>
      </c>
      <c r="C91" s="171">
        <v>18</v>
      </c>
      <c r="E91" s="31">
        <v>50000000</v>
      </c>
      <c r="F91" s="171">
        <v>105</v>
      </c>
      <c r="H91" s="31">
        <v>5270000</v>
      </c>
      <c r="I91" s="171">
        <v>25</v>
      </c>
      <c r="K91" s="8" t="s">
        <v>483</v>
      </c>
      <c r="L91" s="8" t="s">
        <v>483</v>
      </c>
      <c r="N91" s="31">
        <v>242000</v>
      </c>
    </row>
    <row r="92" spans="1:14" ht="12.75">
      <c r="A92" s="38">
        <v>1984</v>
      </c>
      <c r="B92" s="29">
        <v>849161</v>
      </c>
      <c r="C92" s="8">
        <v>23.75</v>
      </c>
      <c r="E92" s="31">
        <v>27000000</v>
      </c>
      <c r="F92" s="171">
        <v>95</v>
      </c>
      <c r="H92" s="31">
        <v>2700000</v>
      </c>
      <c r="I92" s="171">
        <v>16</v>
      </c>
      <c r="K92" s="8" t="s">
        <v>483</v>
      </c>
      <c r="L92" s="8" t="s">
        <v>483</v>
      </c>
      <c r="N92" s="31">
        <v>875875</v>
      </c>
    </row>
    <row r="93" spans="1:14" ht="12.75">
      <c r="A93" s="38">
        <v>1985</v>
      </c>
      <c r="B93" s="29">
        <v>1370000</v>
      </c>
      <c r="C93" s="8">
        <v>39.73</v>
      </c>
      <c r="E93" s="31">
        <v>28184080</v>
      </c>
      <c r="F93" s="8">
        <v>112.06</v>
      </c>
      <c r="H93" s="31">
        <v>2500000</v>
      </c>
      <c r="I93" s="171">
        <v>12</v>
      </c>
      <c r="K93" s="8" t="s">
        <v>483</v>
      </c>
      <c r="L93" s="8" t="s">
        <v>483</v>
      </c>
      <c r="N93" s="31">
        <v>559000</v>
      </c>
    </row>
    <row r="94" spans="1:14" ht="12.75">
      <c r="A94" s="38">
        <v>1986</v>
      </c>
      <c r="B94" s="29">
        <v>1492707</v>
      </c>
      <c r="C94" s="171">
        <v>40.1</v>
      </c>
      <c r="E94" s="31">
        <v>20873110</v>
      </c>
      <c r="F94" s="8">
        <v>75.76</v>
      </c>
      <c r="H94" s="31">
        <v>4200000</v>
      </c>
      <c r="I94" s="8">
        <v>20.32</v>
      </c>
      <c r="K94" s="8" t="s">
        <v>483</v>
      </c>
      <c r="L94" s="8" t="s">
        <v>483</v>
      </c>
      <c r="N94" s="31">
        <v>384800</v>
      </c>
    </row>
    <row r="95" spans="1:14" ht="12.75">
      <c r="A95" s="38">
        <v>1987</v>
      </c>
      <c r="B95" s="29">
        <v>1508927</v>
      </c>
      <c r="C95" s="171">
        <v>42.35</v>
      </c>
      <c r="E95" s="31">
        <v>16696374</v>
      </c>
      <c r="F95" s="8">
        <v>42.66</v>
      </c>
      <c r="H95" s="31">
        <v>1805000</v>
      </c>
      <c r="I95" s="8">
        <v>11.62</v>
      </c>
      <c r="K95" s="8" t="s">
        <v>483</v>
      </c>
      <c r="L95" s="8" t="s">
        <v>483</v>
      </c>
      <c r="N95" s="31">
        <v>388400</v>
      </c>
    </row>
    <row r="96" spans="1:14" ht="12.75">
      <c r="A96" s="38">
        <v>1988</v>
      </c>
      <c r="B96" s="29">
        <v>1551162</v>
      </c>
      <c r="C96" s="171">
        <v>44.3</v>
      </c>
      <c r="E96" s="31">
        <v>17264500</v>
      </c>
      <c r="F96" s="8">
        <v>48.75</v>
      </c>
      <c r="H96" s="31">
        <v>3600000</v>
      </c>
      <c r="I96" s="8">
        <v>24.65</v>
      </c>
      <c r="K96" s="8" t="s">
        <v>483</v>
      </c>
      <c r="L96" s="8" t="s">
        <v>483</v>
      </c>
      <c r="N96" s="31">
        <v>389000</v>
      </c>
    </row>
    <row r="97" spans="1:14" ht="12.75">
      <c r="A97" s="38">
        <v>1989</v>
      </c>
      <c r="B97" s="29">
        <v>1452353</v>
      </c>
      <c r="C97" s="8">
        <v>41.46</v>
      </c>
      <c r="E97" s="31">
        <v>14418000</v>
      </c>
      <c r="F97" s="8">
        <v>39.88</v>
      </c>
      <c r="H97" s="31">
        <v>2914000</v>
      </c>
      <c r="I97" s="8">
        <v>20.34</v>
      </c>
      <c r="K97" s="8" t="s">
        <v>483</v>
      </c>
      <c r="L97" s="8" t="s">
        <v>483</v>
      </c>
      <c r="N97" s="31">
        <v>1492000</v>
      </c>
    </row>
    <row r="98" spans="1:14" ht="12.75">
      <c r="A98" s="38">
        <v>1990</v>
      </c>
      <c r="B98" s="29">
        <v>1576000</v>
      </c>
      <c r="C98" s="8">
        <v>44.99</v>
      </c>
      <c r="E98" s="31">
        <v>15013500</v>
      </c>
      <c r="F98" s="8">
        <v>40.82</v>
      </c>
      <c r="H98" s="31">
        <v>3200000</v>
      </c>
      <c r="I98" s="8">
        <v>22.1</v>
      </c>
      <c r="K98" s="8" t="s">
        <v>483</v>
      </c>
      <c r="L98" s="8" t="s">
        <v>483</v>
      </c>
      <c r="N98" s="31">
        <v>400000</v>
      </c>
    </row>
    <row r="99" spans="1:14" ht="12.75">
      <c r="A99" s="38">
        <v>1991</v>
      </c>
      <c r="B99" s="29">
        <v>1540000</v>
      </c>
      <c r="C99" s="171">
        <v>39</v>
      </c>
      <c r="E99" s="31">
        <v>14160011</v>
      </c>
      <c r="F99" s="8">
        <v>45.45</v>
      </c>
      <c r="H99" s="31">
        <v>3000000</v>
      </c>
      <c r="I99" s="8">
        <v>22.5</v>
      </c>
      <c r="K99" s="8" t="s">
        <v>483</v>
      </c>
      <c r="L99" s="8" t="s">
        <v>483</v>
      </c>
      <c r="N99" s="31">
        <v>462000</v>
      </c>
    </row>
    <row r="100" spans="1:14" ht="12.75">
      <c r="A100" s="38">
        <v>1992</v>
      </c>
      <c r="B100" s="29">
        <v>1531800</v>
      </c>
      <c r="C100" s="171">
        <v>38.3</v>
      </c>
      <c r="E100" s="31">
        <v>14599746</v>
      </c>
      <c r="F100" s="8">
        <v>42.2</v>
      </c>
      <c r="H100" s="31">
        <v>2900000</v>
      </c>
      <c r="I100" s="8">
        <v>22.97</v>
      </c>
      <c r="K100" s="8" t="s">
        <v>483</v>
      </c>
      <c r="L100" s="8" t="s">
        <v>483</v>
      </c>
      <c r="N100" s="31">
        <v>430000</v>
      </c>
    </row>
    <row r="101" spans="1:14" ht="12.75">
      <c r="A101" s="38">
        <v>1993</v>
      </c>
      <c r="B101" s="29">
        <v>1586545</v>
      </c>
      <c r="C101" s="171">
        <v>38.1</v>
      </c>
      <c r="E101" s="31">
        <v>13162402</v>
      </c>
      <c r="F101" s="8">
        <v>40.64</v>
      </c>
      <c r="H101" s="31">
        <v>3561324</v>
      </c>
      <c r="I101" s="8">
        <v>26.21</v>
      </c>
      <c r="K101" s="8" t="s">
        <v>483</v>
      </c>
      <c r="L101" s="8" t="s">
        <v>483</v>
      </c>
      <c r="N101" s="31">
        <v>465000</v>
      </c>
    </row>
    <row r="102" spans="1:14" ht="12.75">
      <c r="A102" s="38">
        <v>1994</v>
      </c>
      <c r="B102" s="29">
        <v>1490000</v>
      </c>
      <c r="C102" s="171">
        <v>36.75</v>
      </c>
      <c r="E102" s="31">
        <v>13518321</v>
      </c>
      <c r="F102" s="8">
        <v>40.95</v>
      </c>
      <c r="H102" s="31">
        <v>3843953</v>
      </c>
      <c r="I102" s="8">
        <v>27.04</v>
      </c>
      <c r="K102" s="8" t="s">
        <v>483</v>
      </c>
      <c r="L102" s="8" t="s">
        <v>483</v>
      </c>
      <c r="N102" s="31">
        <v>459500</v>
      </c>
    </row>
    <row r="103" spans="1:14" ht="12.75">
      <c r="A103" s="38">
        <v>1995</v>
      </c>
      <c r="B103" s="29">
        <v>1640000</v>
      </c>
      <c r="C103" s="171">
        <v>41.3</v>
      </c>
      <c r="E103" s="31">
        <v>9847550</v>
      </c>
      <c r="F103" s="8">
        <v>30.89</v>
      </c>
      <c r="H103" s="31">
        <v>2811152</v>
      </c>
      <c r="I103" s="8">
        <v>22.13</v>
      </c>
      <c r="K103" s="8" t="s">
        <v>483</v>
      </c>
      <c r="L103" s="8" t="s">
        <v>483</v>
      </c>
      <c r="N103" s="31">
        <v>182500</v>
      </c>
    </row>
    <row r="104" spans="1:14" ht="12.75">
      <c r="A104" s="38">
        <v>1996</v>
      </c>
      <c r="B104" s="29">
        <v>1481000</v>
      </c>
      <c r="C104" s="171">
        <v>38</v>
      </c>
      <c r="E104" s="31">
        <v>9890463</v>
      </c>
      <c r="F104" s="8">
        <v>32.2</v>
      </c>
      <c r="H104" s="31">
        <v>3000045</v>
      </c>
      <c r="I104" s="8">
        <v>23.56</v>
      </c>
      <c r="K104" s="8" t="s">
        <v>483</v>
      </c>
      <c r="L104" s="8" t="s">
        <v>483</v>
      </c>
      <c r="N104" s="31">
        <v>200000</v>
      </c>
    </row>
    <row r="105" spans="1:14" ht="12.75">
      <c r="A105" s="38">
        <v>1997</v>
      </c>
      <c r="B105" s="29">
        <v>1446000</v>
      </c>
      <c r="C105" s="171">
        <v>38.05</v>
      </c>
      <c r="E105" s="31">
        <v>13800000</v>
      </c>
      <c r="F105" s="8">
        <v>51.91</v>
      </c>
      <c r="H105" s="31">
        <v>3200000</v>
      </c>
      <c r="I105" s="171">
        <v>20</v>
      </c>
      <c r="K105" s="8" t="s">
        <v>483</v>
      </c>
      <c r="L105" s="8" t="s">
        <v>483</v>
      </c>
      <c r="N105" s="31">
        <v>217000</v>
      </c>
    </row>
    <row r="106" spans="1:14" ht="12.75">
      <c r="A106" s="38">
        <v>1998</v>
      </c>
      <c r="B106" s="29">
        <v>1339000</v>
      </c>
      <c r="C106" s="171">
        <v>35.23</v>
      </c>
      <c r="E106" s="31">
        <v>12363450</v>
      </c>
      <c r="F106" s="8">
        <v>57.28</v>
      </c>
      <c r="H106" s="31">
        <v>1636200</v>
      </c>
      <c r="I106" s="8">
        <v>14.04</v>
      </c>
      <c r="K106" s="8" t="s">
        <v>483</v>
      </c>
      <c r="L106" s="8" t="s">
        <v>483</v>
      </c>
      <c r="N106" s="31">
        <v>215000</v>
      </c>
    </row>
    <row r="107" spans="1:14" ht="12.75">
      <c r="A107" s="38">
        <v>1999</v>
      </c>
      <c r="B107" s="29">
        <v>1560000</v>
      </c>
      <c r="C107" s="171">
        <v>41.05</v>
      </c>
      <c r="E107" s="31">
        <v>10600000</v>
      </c>
      <c r="F107" s="8">
        <v>52.42</v>
      </c>
      <c r="H107" s="31">
        <v>1640000</v>
      </c>
      <c r="I107" s="8">
        <v>18.01</v>
      </c>
      <c r="K107" s="8" t="s">
        <v>483</v>
      </c>
      <c r="L107" s="8" t="s">
        <v>483</v>
      </c>
      <c r="N107" s="8" t="s">
        <v>483</v>
      </c>
    </row>
    <row r="108" spans="1:14" ht="12.75">
      <c r="A108" s="38">
        <v>2000</v>
      </c>
      <c r="B108" s="29">
        <v>1473355</v>
      </c>
      <c r="C108" s="171">
        <v>38.77</v>
      </c>
      <c r="E108" s="31">
        <v>10600000</v>
      </c>
      <c r="F108" s="8">
        <v>49.86</v>
      </c>
      <c r="H108" s="31">
        <v>5200000</v>
      </c>
      <c r="I108" s="8">
        <v>36.59</v>
      </c>
      <c r="K108" s="8" t="s">
        <v>483</v>
      </c>
      <c r="L108" s="8" t="s">
        <v>483</v>
      </c>
      <c r="N108" s="8" t="s">
        <v>483</v>
      </c>
    </row>
    <row r="109" spans="1:14" ht="12.75">
      <c r="A109" s="38">
        <v>2001</v>
      </c>
      <c r="B109" s="29">
        <v>1537000</v>
      </c>
      <c r="C109" s="171">
        <v>48.11</v>
      </c>
      <c r="E109" s="31">
        <v>10360000</v>
      </c>
      <c r="F109" s="8">
        <v>55.22</v>
      </c>
      <c r="H109" s="31">
        <v>3091000</v>
      </c>
      <c r="I109" s="8">
        <v>27.18</v>
      </c>
      <c r="K109" s="8" t="s">
        <v>483</v>
      </c>
      <c r="L109" s="8" t="s">
        <v>483</v>
      </c>
      <c r="N109" s="8" t="s">
        <v>483</v>
      </c>
    </row>
    <row r="110" spans="1:14" ht="12.75">
      <c r="A110" s="38">
        <v>2002</v>
      </c>
      <c r="B110" s="29">
        <v>1158000</v>
      </c>
      <c r="C110" s="171">
        <v>37.4</v>
      </c>
      <c r="E110" s="31">
        <v>22412000</v>
      </c>
      <c r="F110" s="8">
        <v>120.7</v>
      </c>
      <c r="H110" s="31">
        <v>3152000</v>
      </c>
      <c r="I110" s="8">
        <v>31.44</v>
      </c>
      <c r="K110" s="8" t="s">
        <v>483</v>
      </c>
      <c r="L110" s="8" t="s">
        <v>483</v>
      </c>
      <c r="N110" s="8" t="s">
        <v>483</v>
      </c>
    </row>
    <row r="111" spans="1:14" ht="12.75">
      <c r="A111" s="38">
        <v>2003</v>
      </c>
      <c r="B111" s="29">
        <v>1088000</v>
      </c>
      <c r="C111" s="8">
        <v>38.08</v>
      </c>
      <c r="E111" s="31">
        <v>11868001</v>
      </c>
      <c r="F111" s="8">
        <v>64.14</v>
      </c>
      <c r="H111" s="31">
        <v>861382</v>
      </c>
      <c r="I111" s="8">
        <v>10.41</v>
      </c>
      <c r="K111" s="8" t="s">
        <v>483</v>
      </c>
      <c r="L111" s="8" t="s">
        <v>483</v>
      </c>
      <c r="N111" s="31">
        <v>175000</v>
      </c>
    </row>
    <row r="112" spans="1:14" s="67" customFormat="1" ht="12.75">
      <c r="A112" s="173">
        <v>2004</v>
      </c>
      <c r="B112" s="174">
        <v>1450000</v>
      </c>
      <c r="C112" s="175">
        <v>50.75</v>
      </c>
      <c r="D112" s="176"/>
      <c r="E112" s="176">
        <v>19576092</v>
      </c>
      <c r="F112" s="175">
        <v>101.51</v>
      </c>
      <c r="G112" s="176"/>
      <c r="H112" s="176">
        <v>7312050</v>
      </c>
      <c r="I112" s="177">
        <v>106.21</v>
      </c>
      <c r="J112" s="176"/>
      <c r="K112" s="176"/>
      <c r="L112" s="176"/>
      <c r="M112" s="176"/>
      <c r="N112" s="176">
        <v>2732554</v>
      </c>
    </row>
    <row r="113" spans="1:14" s="67" customFormat="1" ht="14.25">
      <c r="A113" s="173" t="s">
        <v>755</v>
      </c>
      <c r="B113" s="67" t="s">
        <v>483</v>
      </c>
      <c r="C113" s="155" t="s">
        <v>483</v>
      </c>
      <c r="D113" s="155"/>
      <c r="E113" s="155" t="s">
        <v>483</v>
      </c>
      <c r="F113" s="155" t="s">
        <v>483</v>
      </c>
      <c r="G113" s="155"/>
      <c r="H113" s="152" t="s">
        <v>756</v>
      </c>
      <c r="I113" s="155" t="s">
        <v>33</v>
      </c>
      <c r="J113" s="155"/>
      <c r="K113" s="152">
        <v>79000</v>
      </c>
      <c r="L113" s="155" t="s">
        <v>33</v>
      </c>
      <c r="M113" s="155"/>
      <c r="N113" s="155" t="s">
        <v>483</v>
      </c>
    </row>
    <row r="114" spans="1:14" s="67" customFormat="1" ht="14.25">
      <c r="A114" s="178" t="s">
        <v>757</v>
      </c>
      <c r="B114" s="179">
        <f>SUM(B1:B112)</f>
        <v>52742709</v>
      </c>
      <c r="C114" s="180">
        <f>SUM(C1:C112)</f>
        <v>1076.3799999999999</v>
      </c>
      <c r="D114" s="181"/>
      <c r="E114" s="181">
        <f>SUM(E1:E112)</f>
        <v>1014327122</v>
      </c>
      <c r="F114" s="180">
        <f>SUM(F1:F112)</f>
        <v>2376.21</v>
      </c>
      <c r="G114" s="181"/>
      <c r="H114" s="181">
        <f>SUM(H1:H112)</f>
        <v>136048942</v>
      </c>
      <c r="I114" s="180">
        <f>SUM(I1:I112)</f>
        <v>764.66</v>
      </c>
      <c r="J114" s="181"/>
      <c r="K114" s="181">
        <f>SUM(K1:K112)</f>
        <v>777000</v>
      </c>
      <c r="L114" s="180">
        <f>SUM(L1:L112)</f>
        <v>11417</v>
      </c>
      <c r="M114" s="181"/>
      <c r="N114" s="181">
        <f>SUM(N1:N112)</f>
        <v>180669426</v>
      </c>
    </row>
    <row r="115" spans="1:14" s="67" customFormat="1" ht="12.75">
      <c r="A115" s="173"/>
      <c r="C115" s="155"/>
      <c r="D115" s="155"/>
      <c r="E115" s="155"/>
      <c r="F115" s="155"/>
      <c r="G115" s="155"/>
      <c r="H115" s="155"/>
      <c r="I115" s="155"/>
      <c r="J115" s="155"/>
      <c r="K115" s="152"/>
      <c r="L115" s="155"/>
      <c r="M115" s="155"/>
      <c r="N115" s="155"/>
    </row>
    <row r="117" ht="14.25">
      <c r="A117" s="182" t="s">
        <v>707</v>
      </c>
    </row>
    <row r="118" ht="14.25">
      <c r="A118" s="183" t="s">
        <v>758</v>
      </c>
    </row>
    <row r="119" ht="14.25">
      <c r="A119" s="182" t="s">
        <v>708</v>
      </c>
    </row>
    <row r="120" ht="14.25">
      <c r="A120" s="183" t="s">
        <v>759</v>
      </c>
    </row>
    <row r="121" ht="14.25">
      <c r="A121" s="182" t="s">
        <v>709</v>
      </c>
    </row>
    <row r="122" ht="14.25">
      <c r="A122" s="182" t="s">
        <v>710</v>
      </c>
    </row>
    <row r="123" spans="1:2" ht="12.75">
      <c r="A123" s="38" t="s">
        <v>704</v>
      </c>
      <c r="B123" t="s">
        <v>711</v>
      </c>
    </row>
    <row r="124" spans="1:2" ht="12.75">
      <c r="A124" s="38" t="s">
        <v>705</v>
      </c>
      <c r="B124" t="s">
        <v>712</v>
      </c>
    </row>
    <row r="125" spans="1:2" ht="12.75">
      <c r="A125" s="38" t="s">
        <v>483</v>
      </c>
      <c r="B125" t="s">
        <v>713</v>
      </c>
    </row>
    <row r="126" spans="1:2" ht="12.75">
      <c r="A126" s="38" t="s">
        <v>33</v>
      </c>
      <c r="B126" t="s">
        <v>714</v>
      </c>
    </row>
  </sheetData>
  <mergeCells count="4">
    <mergeCell ref="B4:C4"/>
    <mergeCell ref="E4:F4"/>
    <mergeCell ref="H4:I4"/>
    <mergeCell ref="K4:L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22.421875" style="0" customWidth="1"/>
    <col min="2" max="2" width="11.421875" style="0" customWidth="1"/>
    <col min="3" max="3" width="11.57421875" style="0" customWidth="1"/>
    <col min="4" max="4" width="11.140625" style="0" customWidth="1"/>
    <col min="5" max="5" width="11.00390625" style="0" customWidth="1"/>
    <col min="6" max="6" width="11.7109375" style="0" customWidth="1"/>
    <col min="7" max="7" width="10.57421875" style="0" customWidth="1"/>
    <col min="8" max="8" width="10.00390625" style="0" customWidth="1"/>
    <col min="9" max="9" width="12.28125" style="0" customWidth="1"/>
  </cols>
  <sheetData>
    <row r="1" ht="12.75">
      <c r="A1" s="1" t="s">
        <v>698</v>
      </c>
    </row>
    <row r="3" spans="2:9" s="6" customFormat="1" ht="25.5">
      <c r="B3" s="84" t="s">
        <v>39</v>
      </c>
      <c r="C3" s="84" t="s">
        <v>40</v>
      </c>
      <c r="D3" s="84" t="s">
        <v>95</v>
      </c>
      <c r="E3" s="84" t="s">
        <v>65</v>
      </c>
      <c r="F3" s="84" t="s">
        <v>66</v>
      </c>
      <c r="G3" s="84" t="s">
        <v>67</v>
      </c>
      <c r="H3" s="84" t="s">
        <v>98</v>
      </c>
      <c r="I3" s="84" t="s">
        <v>25</v>
      </c>
    </row>
    <row r="5" spans="1:9" s="6" customFormat="1" ht="12.75">
      <c r="A5" s="216" t="s">
        <v>96</v>
      </c>
      <c r="B5" s="216"/>
      <c r="C5" s="216"/>
      <c r="D5" s="216"/>
      <c r="E5" s="216"/>
      <c r="F5" s="216"/>
      <c r="G5" s="216"/>
      <c r="H5" s="216"/>
      <c r="I5" s="216"/>
    </row>
    <row r="7" spans="1:9" ht="12.75">
      <c r="A7" t="s">
        <v>27</v>
      </c>
      <c r="B7" s="78">
        <v>1849600</v>
      </c>
      <c r="C7" s="78">
        <v>107000</v>
      </c>
      <c r="D7" s="78">
        <v>166500</v>
      </c>
      <c r="E7" s="78">
        <v>60600</v>
      </c>
      <c r="F7" s="78">
        <v>10000</v>
      </c>
      <c r="G7" s="78">
        <v>35000</v>
      </c>
      <c r="H7" s="78">
        <v>0</v>
      </c>
      <c r="I7" s="78">
        <v>2229000</v>
      </c>
    </row>
    <row r="8" spans="1:9" ht="12.75">
      <c r="A8" t="s">
        <v>34</v>
      </c>
      <c r="B8" s="78">
        <v>3905000</v>
      </c>
      <c r="C8" s="78">
        <v>5540000</v>
      </c>
      <c r="D8" s="78">
        <v>7133000</v>
      </c>
      <c r="E8" s="61">
        <v>4326000</v>
      </c>
      <c r="F8" s="78">
        <v>40551000</v>
      </c>
      <c r="G8" s="78">
        <v>7077000</v>
      </c>
      <c r="H8" s="78">
        <v>51000</v>
      </c>
      <c r="I8" s="78">
        <v>68583000</v>
      </c>
    </row>
    <row r="10" spans="1:9" s="6" customFormat="1" ht="12.75">
      <c r="A10" s="6" t="s">
        <v>51</v>
      </c>
      <c r="B10" s="85">
        <f>SUM(B7:B9)</f>
        <v>5754600</v>
      </c>
      <c r="C10" s="85">
        <f aca="true" t="shared" si="0" ref="C10:I10">SUM(C7:C9)</f>
        <v>5647000</v>
      </c>
      <c r="D10" s="85">
        <f t="shared" si="0"/>
        <v>7299500</v>
      </c>
      <c r="E10" s="85">
        <f t="shared" si="0"/>
        <v>4386600</v>
      </c>
      <c r="F10" s="85">
        <f t="shared" si="0"/>
        <v>40561000</v>
      </c>
      <c r="G10" s="85">
        <f t="shared" si="0"/>
        <v>7112000</v>
      </c>
      <c r="H10" s="85">
        <f t="shared" si="0"/>
        <v>51000</v>
      </c>
      <c r="I10" s="85">
        <f t="shared" si="0"/>
        <v>70812000</v>
      </c>
    </row>
    <row r="12" spans="1:9" s="6" customFormat="1" ht="12.75">
      <c r="A12" s="216" t="s">
        <v>97</v>
      </c>
      <c r="B12" s="216"/>
      <c r="C12" s="216"/>
      <c r="D12" s="216"/>
      <c r="E12" s="216"/>
      <c r="F12" s="216"/>
      <c r="G12" s="216"/>
      <c r="H12" s="216"/>
      <c r="I12" s="216"/>
    </row>
    <row r="14" spans="1:9" ht="12.75">
      <c r="A14" t="s">
        <v>632</v>
      </c>
      <c r="B14" s="86">
        <v>3421</v>
      </c>
      <c r="C14" s="86">
        <v>4500</v>
      </c>
      <c r="D14" s="86">
        <v>7059</v>
      </c>
      <c r="E14" s="86">
        <v>3303</v>
      </c>
      <c r="F14" s="86">
        <v>22690</v>
      </c>
      <c r="G14" s="86">
        <v>6764</v>
      </c>
      <c r="H14" s="86">
        <v>20</v>
      </c>
      <c r="I14" s="86">
        <v>47737</v>
      </c>
    </row>
    <row r="15" spans="1:9" ht="14.25">
      <c r="A15" t="s">
        <v>480</v>
      </c>
      <c r="B15" s="86">
        <v>14</v>
      </c>
      <c r="C15" s="86">
        <v>18</v>
      </c>
      <c r="D15" s="86">
        <v>28</v>
      </c>
      <c r="E15" s="86">
        <v>13</v>
      </c>
      <c r="F15" s="86">
        <v>88</v>
      </c>
      <c r="G15" s="86">
        <v>27</v>
      </c>
      <c r="H15" s="86">
        <v>0</v>
      </c>
      <c r="I15" s="86">
        <v>184</v>
      </c>
    </row>
    <row r="16" spans="1:9" ht="27">
      <c r="A16" s="15" t="s">
        <v>481</v>
      </c>
      <c r="B16" s="87">
        <v>7</v>
      </c>
      <c r="C16" s="87">
        <v>13</v>
      </c>
      <c r="D16" s="87">
        <v>32</v>
      </c>
      <c r="E16" s="87">
        <v>26</v>
      </c>
      <c r="F16" s="87">
        <v>11</v>
      </c>
      <c r="G16" s="87">
        <v>13</v>
      </c>
      <c r="H16" s="87">
        <v>1</v>
      </c>
      <c r="I16" s="86">
        <v>103</v>
      </c>
    </row>
    <row r="18" ht="12.75">
      <c r="A18" s="7" t="s">
        <v>56</v>
      </c>
    </row>
    <row r="19" ht="12.75">
      <c r="A19" s="7" t="s">
        <v>635</v>
      </c>
    </row>
  </sheetData>
  <mergeCells count="2">
    <mergeCell ref="A5:I5"/>
    <mergeCell ref="A12:I12"/>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76"/>
  <sheetViews>
    <sheetView workbookViewId="0" topLeftCell="A1">
      <pane xSplit="1" ySplit="2" topLeftCell="B51" activePane="bottomRight" state="frozen"/>
      <selection pane="topLeft" activeCell="I21" sqref="I21"/>
      <selection pane="topRight" activeCell="I21" sqref="I21"/>
      <selection pane="bottomLeft" activeCell="I21" sqref="I21"/>
      <selection pane="bottomRight" activeCell="H1" sqref="H1:J1"/>
    </sheetView>
  </sheetViews>
  <sheetFormatPr defaultColWidth="9.140625" defaultRowHeight="12.75"/>
  <cols>
    <col min="2" max="2" width="31.140625" style="0" customWidth="1"/>
    <col min="3" max="3" width="13.28125" style="29" hidden="1" customWidth="1"/>
    <col min="4" max="4" width="11.8515625" style="29" hidden="1" customWidth="1"/>
    <col min="5" max="5" width="11.140625" style="29" hidden="1" customWidth="1"/>
    <col min="6" max="7" width="10.7109375" style="0" hidden="1" customWidth="1"/>
    <col min="8" max="10" width="10.7109375" style="0" customWidth="1"/>
  </cols>
  <sheetData>
    <row r="1" spans="2:10" ht="12.75">
      <c r="B1" s="17"/>
      <c r="C1" s="229" t="s">
        <v>381</v>
      </c>
      <c r="D1" s="229"/>
      <c r="E1" s="229"/>
      <c r="F1" s="6" t="s">
        <v>382</v>
      </c>
      <c r="G1" s="6"/>
      <c r="H1" s="186" t="s">
        <v>383</v>
      </c>
      <c r="I1" s="186"/>
      <c r="J1" s="186"/>
    </row>
    <row r="2" spans="1:10" ht="12.75">
      <c r="A2" s="52" t="s">
        <v>384</v>
      </c>
      <c r="B2" s="56" t="s">
        <v>385</v>
      </c>
      <c r="C2" s="57" t="s">
        <v>51</v>
      </c>
      <c r="D2" s="57" t="s">
        <v>386</v>
      </c>
      <c r="E2" s="57" t="s">
        <v>387</v>
      </c>
      <c r="F2" s="58" t="s">
        <v>386</v>
      </c>
      <c r="G2" s="58" t="s">
        <v>387</v>
      </c>
      <c r="H2" s="59" t="s">
        <v>51</v>
      </c>
      <c r="I2" s="59" t="s">
        <v>386</v>
      </c>
      <c r="J2" s="59" t="s">
        <v>387</v>
      </c>
    </row>
    <row r="4" spans="1:10" ht="12.75">
      <c r="A4" s="18">
        <v>1</v>
      </c>
      <c r="B4" t="s">
        <v>388</v>
      </c>
      <c r="C4" s="29">
        <v>0</v>
      </c>
      <c r="D4" s="29">
        <v>0</v>
      </c>
      <c r="E4" s="29">
        <v>0</v>
      </c>
      <c r="F4" s="29">
        <v>0</v>
      </c>
      <c r="H4" s="29">
        <f>SUM(I4:J4)</f>
        <v>0</v>
      </c>
      <c r="I4" s="29">
        <v>0</v>
      </c>
      <c r="J4" s="29">
        <v>0</v>
      </c>
    </row>
    <row r="5" spans="1:10" ht="12.75">
      <c r="A5" s="18">
        <v>2</v>
      </c>
      <c r="B5" t="s">
        <v>389</v>
      </c>
      <c r="C5" s="29">
        <v>7800</v>
      </c>
      <c r="D5" s="29">
        <v>7800</v>
      </c>
      <c r="E5" s="29">
        <v>0</v>
      </c>
      <c r="F5" s="29">
        <v>0</v>
      </c>
      <c r="H5" s="29">
        <f aca="true" t="shared" si="0" ref="H5:H68">SUM(I5:J5)</f>
        <v>7800</v>
      </c>
      <c r="I5" s="29">
        <v>7800</v>
      </c>
      <c r="J5" s="29">
        <v>0</v>
      </c>
    </row>
    <row r="6" spans="1:10" ht="12.75">
      <c r="A6" s="18">
        <v>3</v>
      </c>
      <c r="B6" t="s">
        <v>390</v>
      </c>
      <c r="C6" s="29">
        <v>0</v>
      </c>
      <c r="D6" s="29">
        <v>0</v>
      </c>
      <c r="E6" s="29">
        <v>0</v>
      </c>
      <c r="F6" s="29">
        <v>0</v>
      </c>
      <c r="H6" s="29">
        <f t="shared" si="0"/>
        <v>0</v>
      </c>
      <c r="I6" s="29">
        <v>0</v>
      </c>
      <c r="J6" s="29">
        <v>0</v>
      </c>
    </row>
    <row r="7" spans="1:10" ht="12.75">
      <c r="A7" s="18">
        <v>4</v>
      </c>
      <c r="B7" t="s">
        <v>391</v>
      </c>
      <c r="C7" s="29">
        <v>0</v>
      </c>
      <c r="D7" s="29">
        <v>0</v>
      </c>
      <c r="E7" s="29">
        <v>0</v>
      </c>
      <c r="F7" s="29">
        <v>0</v>
      </c>
      <c r="H7" s="29">
        <f t="shared" si="0"/>
        <v>0</v>
      </c>
      <c r="I7" s="29">
        <v>0</v>
      </c>
      <c r="J7" s="29">
        <v>0</v>
      </c>
    </row>
    <row r="8" spans="1:10" ht="12.75">
      <c r="A8" s="18">
        <v>5</v>
      </c>
      <c r="B8" t="s">
        <v>392</v>
      </c>
      <c r="C8" s="29">
        <v>0</v>
      </c>
      <c r="D8" s="29">
        <v>0</v>
      </c>
      <c r="E8" s="29">
        <v>0</v>
      </c>
      <c r="F8" s="29">
        <v>0</v>
      </c>
      <c r="H8" s="29">
        <f t="shared" si="0"/>
        <v>0</v>
      </c>
      <c r="I8" s="29">
        <v>0</v>
      </c>
      <c r="J8" s="29">
        <v>0</v>
      </c>
    </row>
    <row r="9" spans="1:10" ht="12.75">
      <c r="A9" s="18">
        <v>6</v>
      </c>
      <c r="B9" t="s">
        <v>393</v>
      </c>
      <c r="C9" s="29">
        <v>0</v>
      </c>
      <c r="D9" s="29">
        <v>0</v>
      </c>
      <c r="E9" s="29">
        <v>0</v>
      </c>
      <c r="F9" s="29">
        <v>0</v>
      </c>
      <c r="H9" s="29">
        <f t="shared" si="0"/>
        <v>0</v>
      </c>
      <c r="I9" s="29">
        <v>0</v>
      </c>
      <c r="J9" s="29">
        <v>0</v>
      </c>
    </row>
    <row r="10" spans="1:10" ht="12.75">
      <c r="A10" s="18">
        <v>7</v>
      </c>
      <c r="B10" t="s">
        <v>394</v>
      </c>
      <c r="C10" s="29">
        <v>0</v>
      </c>
      <c r="D10" s="29">
        <v>0</v>
      </c>
      <c r="E10" s="29">
        <v>0</v>
      </c>
      <c r="F10" s="29">
        <v>0</v>
      </c>
      <c r="H10" s="29">
        <f t="shared" si="0"/>
        <v>0</v>
      </c>
      <c r="I10" s="29">
        <v>0</v>
      </c>
      <c r="J10" s="29">
        <v>0</v>
      </c>
    </row>
    <row r="11" spans="1:10" ht="12.75">
      <c r="A11" s="18">
        <v>8</v>
      </c>
      <c r="B11" t="s">
        <v>395</v>
      </c>
      <c r="C11" s="29">
        <v>65860</v>
      </c>
      <c r="D11" s="29">
        <v>48460</v>
      </c>
      <c r="E11" s="29">
        <v>17400</v>
      </c>
      <c r="F11" s="29">
        <v>0</v>
      </c>
      <c r="H11" s="29">
        <f t="shared" si="0"/>
        <v>65860</v>
      </c>
      <c r="I11" s="29">
        <v>48460</v>
      </c>
      <c r="J11" s="29">
        <v>17400</v>
      </c>
    </row>
    <row r="12" spans="1:10" ht="12.75">
      <c r="A12" s="18">
        <v>9</v>
      </c>
      <c r="B12" t="s">
        <v>396</v>
      </c>
      <c r="C12" s="29">
        <v>345534</v>
      </c>
      <c r="D12" s="29">
        <v>345534</v>
      </c>
      <c r="E12" s="29">
        <v>0</v>
      </c>
      <c r="F12" s="29">
        <v>197.63</v>
      </c>
      <c r="H12" s="29">
        <f t="shared" si="0"/>
        <v>345731.63</v>
      </c>
      <c r="I12" s="29">
        <v>345731.63</v>
      </c>
      <c r="J12" s="29">
        <v>0</v>
      </c>
    </row>
    <row r="13" spans="1:10" ht="12.75">
      <c r="A13" s="18">
        <v>10</v>
      </c>
      <c r="B13" t="s">
        <v>397</v>
      </c>
      <c r="C13" s="29">
        <v>15000</v>
      </c>
      <c r="D13" s="29">
        <v>15000</v>
      </c>
      <c r="E13" s="29">
        <v>0</v>
      </c>
      <c r="F13" s="29">
        <v>0</v>
      </c>
      <c r="H13" s="29">
        <f t="shared" si="0"/>
        <v>15000</v>
      </c>
      <c r="I13" s="29">
        <v>15000</v>
      </c>
      <c r="J13" s="29">
        <v>0</v>
      </c>
    </row>
    <row r="14" spans="1:10" ht="12.75">
      <c r="A14" s="18">
        <v>11</v>
      </c>
      <c r="B14" t="s">
        <v>398</v>
      </c>
      <c r="C14" s="29">
        <v>40600</v>
      </c>
      <c r="D14" s="29">
        <v>40600</v>
      </c>
      <c r="E14" s="29">
        <v>0</v>
      </c>
      <c r="F14" s="29">
        <v>0</v>
      </c>
      <c r="H14" s="29">
        <f t="shared" si="0"/>
        <v>40600</v>
      </c>
      <c r="I14" s="29">
        <v>40600</v>
      </c>
      <c r="J14" s="29">
        <v>0</v>
      </c>
    </row>
    <row r="15" spans="1:10" ht="12.75">
      <c r="A15" s="18">
        <v>12</v>
      </c>
      <c r="B15" t="s">
        <v>399</v>
      </c>
      <c r="C15" s="29">
        <v>348089</v>
      </c>
      <c r="D15" s="29">
        <v>348089</v>
      </c>
      <c r="E15" s="29">
        <v>0</v>
      </c>
      <c r="F15" s="29">
        <v>0</v>
      </c>
      <c r="H15" s="29">
        <f t="shared" si="0"/>
        <v>348089</v>
      </c>
      <c r="I15" s="29">
        <v>348089</v>
      </c>
      <c r="J15" s="29">
        <v>0</v>
      </c>
    </row>
    <row r="16" spans="1:10" ht="12.75">
      <c r="A16" s="18">
        <v>13</v>
      </c>
      <c r="B16" t="s">
        <v>400</v>
      </c>
      <c r="C16" s="29">
        <v>253720</v>
      </c>
      <c r="D16" s="29">
        <v>253720</v>
      </c>
      <c r="E16" s="29">
        <v>0</v>
      </c>
      <c r="F16" s="29">
        <v>0</v>
      </c>
      <c r="H16" s="29">
        <f t="shared" si="0"/>
        <v>253720</v>
      </c>
      <c r="I16" s="29">
        <v>253720</v>
      </c>
      <c r="J16" s="29">
        <v>0</v>
      </c>
    </row>
    <row r="17" spans="1:10" ht="12.75">
      <c r="A17" s="18">
        <v>14</v>
      </c>
      <c r="B17" t="s">
        <v>401</v>
      </c>
      <c r="C17" s="29">
        <v>4220</v>
      </c>
      <c r="D17" s="29">
        <v>4220</v>
      </c>
      <c r="E17" s="29">
        <v>0</v>
      </c>
      <c r="F17" s="29">
        <v>0</v>
      </c>
      <c r="H17" s="29">
        <f t="shared" si="0"/>
        <v>4220</v>
      </c>
      <c r="I17" s="29">
        <v>4220</v>
      </c>
      <c r="J17" s="29">
        <v>0</v>
      </c>
    </row>
    <row r="18" spans="1:10" ht="12.75">
      <c r="A18" s="18">
        <v>15</v>
      </c>
      <c r="B18" t="s">
        <v>402</v>
      </c>
      <c r="C18" s="29">
        <v>42351</v>
      </c>
      <c r="D18" s="29">
        <v>42351</v>
      </c>
      <c r="E18" s="29">
        <v>0</v>
      </c>
      <c r="F18" s="29">
        <v>0</v>
      </c>
      <c r="H18" s="29">
        <f t="shared" si="0"/>
        <v>42351</v>
      </c>
      <c r="I18" s="29">
        <v>42351</v>
      </c>
      <c r="J18" s="29">
        <v>0</v>
      </c>
    </row>
    <row r="19" spans="1:10" ht="12.75">
      <c r="A19" s="18">
        <v>16</v>
      </c>
      <c r="B19" t="s">
        <v>403</v>
      </c>
      <c r="C19" s="29">
        <v>177178</v>
      </c>
      <c r="D19" s="29">
        <v>177178</v>
      </c>
      <c r="E19" s="29">
        <v>0</v>
      </c>
      <c r="F19" s="29">
        <v>356.63</v>
      </c>
      <c r="H19" s="29">
        <f t="shared" si="0"/>
        <v>177534.63</v>
      </c>
      <c r="I19" s="29">
        <v>177534.63</v>
      </c>
      <c r="J19" s="29">
        <v>0</v>
      </c>
    </row>
    <row r="20" spans="1:10" ht="12.75">
      <c r="A20" s="18">
        <v>17</v>
      </c>
      <c r="B20" t="s">
        <v>404</v>
      </c>
      <c r="C20" s="29">
        <v>4989829</v>
      </c>
      <c r="D20" s="29">
        <v>4989829</v>
      </c>
      <c r="E20" s="29">
        <v>0</v>
      </c>
      <c r="F20" s="29">
        <v>1426.99</v>
      </c>
      <c r="H20" s="29">
        <f t="shared" si="0"/>
        <v>4991255.99</v>
      </c>
      <c r="I20" s="29">
        <v>4991255.99</v>
      </c>
      <c r="J20" s="29">
        <v>0</v>
      </c>
    </row>
    <row r="21" spans="1:10" ht="12.75">
      <c r="A21" s="18">
        <v>18</v>
      </c>
      <c r="B21" t="s">
        <v>405</v>
      </c>
      <c r="C21" s="29">
        <v>1046513</v>
      </c>
      <c r="D21" s="29">
        <v>1019513</v>
      </c>
      <c r="E21" s="29">
        <v>27000</v>
      </c>
      <c r="F21" s="29">
        <v>0</v>
      </c>
      <c r="H21" s="29">
        <f t="shared" si="0"/>
        <v>1046513</v>
      </c>
      <c r="I21" s="29">
        <v>1019513</v>
      </c>
      <c r="J21" s="29">
        <v>27000</v>
      </c>
    </row>
    <row r="22" spans="1:10" ht="12.75">
      <c r="A22" s="18">
        <v>19</v>
      </c>
      <c r="B22" t="s">
        <v>406</v>
      </c>
      <c r="C22" s="29">
        <v>84132</v>
      </c>
      <c r="D22" s="29">
        <v>84132</v>
      </c>
      <c r="E22" s="29">
        <v>0</v>
      </c>
      <c r="F22" s="29">
        <v>0</v>
      </c>
      <c r="H22" s="29">
        <f t="shared" si="0"/>
        <v>84132</v>
      </c>
      <c r="I22" s="29">
        <v>84132</v>
      </c>
      <c r="J22" s="29">
        <v>0</v>
      </c>
    </row>
    <row r="23" spans="1:10" ht="12.75">
      <c r="A23" s="18">
        <v>20</v>
      </c>
      <c r="B23" t="s">
        <v>407</v>
      </c>
      <c r="C23" s="29">
        <v>265844</v>
      </c>
      <c r="D23" s="29">
        <v>265844</v>
      </c>
      <c r="E23" s="29">
        <v>0</v>
      </c>
      <c r="F23" s="29">
        <v>10060</v>
      </c>
      <c r="H23" s="29">
        <f t="shared" si="0"/>
        <v>275904</v>
      </c>
      <c r="I23" s="29">
        <v>275904</v>
      </c>
      <c r="J23" s="29">
        <v>0</v>
      </c>
    </row>
    <row r="24" spans="1:10" ht="12.75">
      <c r="A24" s="18">
        <v>21</v>
      </c>
      <c r="B24" t="s">
        <v>408</v>
      </c>
      <c r="C24" s="29">
        <v>145603</v>
      </c>
      <c r="D24" s="29">
        <v>5400</v>
      </c>
      <c r="E24" s="29">
        <v>140203</v>
      </c>
      <c r="F24" s="29">
        <v>0</v>
      </c>
      <c r="G24" s="60">
        <v>4100</v>
      </c>
      <c r="H24" s="29">
        <f t="shared" si="0"/>
        <v>149703</v>
      </c>
      <c r="I24" s="29">
        <v>5400</v>
      </c>
      <c r="J24" s="29">
        <v>144303</v>
      </c>
    </row>
    <row r="25" spans="1:10" ht="12.75">
      <c r="A25" s="18">
        <v>22</v>
      </c>
      <c r="B25" t="s">
        <v>409</v>
      </c>
      <c r="C25" s="29">
        <v>7</v>
      </c>
      <c r="D25" s="29">
        <v>7</v>
      </c>
      <c r="E25" s="29">
        <v>0</v>
      </c>
      <c r="F25" s="29">
        <v>0</v>
      </c>
      <c r="H25" s="29">
        <f t="shared" si="0"/>
        <v>7</v>
      </c>
      <c r="I25" s="29">
        <v>7</v>
      </c>
      <c r="J25" s="29">
        <v>0</v>
      </c>
    </row>
    <row r="26" spans="1:10" ht="12.75">
      <c r="A26" s="18">
        <v>23</v>
      </c>
      <c r="B26" t="s">
        <v>410</v>
      </c>
      <c r="C26" s="29">
        <v>124506</v>
      </c>
      <c r="D26" s="29">
        <v>124506</v>
      </c>
      <c r="E26" s="29">
        <v>0</v>
      </c>
      <c r="F26" s="29">
        <v>0</v>
      </c>
      <c r="H26" s="29">
        <f t="shared" si="0"/>
        <v>124506</v>
      </c>
      <c r="I26" s="29">
        <v>124506</v>
      </c>
      <c r="J26" s="29">
        <v>0</v>
      </c>
    </row>
    <row r="27" spans="1:10" ht="12.75">
      <c r="A27" s="18">
        <v>24</v>
      </c>
      <c r="B27" t="s">
        <v>411</v>
      </c>
      <c r="C27" s="29">
        <v>42945</v>
      </c>
      <c r="D27" s="29">
        <v>42945</v>
      </c>
      <c r="E27" s="29">
        <v>0</v>
      </c>
      <c r="F27" s="29">
        <v>0</v>
      </c>
      <c r="H27" s="29">
        <f t="shared" si="0"/>
        <v>42945</v>
      </c>
      <c r="I27" s="29">
        <v>42945</v>
      </c>
      <c r="J27" s="29">
        <v>0</v>
      </c>
    </row>
    <row r="28" spans="1:10" ht="12.75">
      <c r="A28" s="18">
        <v>25</v>
      </c>
      <c r="B28" t="s">
        <v>412</v>
      </c>
      <c r="C28" s="29">
        <v>29700</v>
      </c>
      <c r="D28" s="29">
        <v>29700</v>
      </c>
      <c r="E28" s="29">
        <v>0</v>
      </c>
      <c r="F28" s="29">
        <v>0</v>
      </c>
      <c r="H28" s="29">
        <f t="shared" si="0"/>
        <v>29700</v>
      </c>
      <c r="I28" s="29">
        <v>29700</v>
      </c>
      <c r="J28" s="29">
        <v>0</v>
      </c>
    </row>
    <row r="29" spans="1:10" ht="12.75">
      <c r="A29" s="18">
        <v>26</v>
      </c>
      <c r="B29" t="s">
        <v>413</v>
      </c>
      <c r="C29" s="29">
        <v>585860</v>
      </c>
      <c r="D29" s="29">
        <v>585860</v>
      </c>
      <c r="E29" s="29">
        <v>0</v>
      </c>
      <c r="F29" s="29">
        <v>1346</v>
      </c>
      <c r="H29" s="29">
        <f t="shared" si="0"/>
        <v>587206</v>
      </c>
      <c r="I29" s="29">
        <v>587206</v>
      </c>
      <c r="J29" s="29">
        <v>0</v>
      </c>
    </row>
    <row r="30" spans="1:10" ht="12.75">
      <c r="A30" s="18">
        <v>27</v>
      </c>
      <c r="B30" t="s">
        <v>414</v>
      </c>
      <c r="C30" s="29">
        <v>1562722</v>
      </c>
      <c r="D30" s="29">
        <v>1559792</v>
      </c>
      <c r="E30" s="29">
        <v>2930</v>
      </c>
      <c r="F30" s="29">
        <v>0</v>
      </c>
      <c r="H30" s="29">
        <f t="shared" si="0"/>
        <v>1562722</v>
      </c>
      <c r="I30" s="29">
        <v>1559792</v>
      </c>
      <c r="J30" s="29">
        <v>2930</v>
      </c>
    </row>
    <row r="31" spans="1:10" ht="12.75">
      <c r="A31" s="18">
        <v>28</v>
      </c>
      <c r="B31" t="s">
        <v>415</v>
      </c>
      <c r="C31" s="29">
        <v>329393</v>
      </c>
      <c r="D31" s="29">
        <v>132494</v>
      </c>
      <c r="E31" s="29">
        <v>196899</v>
      </c>
      <c r="F31" s="29">
        <v>334.31</v>
      </c>
      <c r="H31" s="29">
        <f t="shared" si="0"/>
        <v>329727.31</v>
      </c>
      <c r="I31" s="29">
        <v>132828.31</v>
      </c>
      <c r="J31" s="29">
        <v>196899</v>
      </c>
    </row>
    <row r="32" spans="1:10" ht="12.75">
      <c r="A32" s="18">
        <v>29</v>
      </c>
      <c r="B32" t="s">
        <v>416</v>
      </c>
      <c r="C32" s="29">
        <v>728233</v>
      </c>
      <c r="D32" s="29">
        <v>728077</v>
      </c>
      <c r="E32" s="29">
        <v>156</v>
      </c>
      <c r="F32" s="29">
        <v>218.72</v>
      </c>
      <c r="H32" s="29">
        <f t="shared" si="0"/>
        <v>728451.72</v>
      </c>
      <c r="I32" s="29">
        <v>728295.72</v>
      </c>
      <c r="J32" s="29">
        <v>156</v>
      </c>
    </row>
    <row r="33" spans="1:10" ht="12.75">
      <c r="A33" s="18">
        <v>30</v>
      </c>
      <c r="B33" t="s">
        <v>417</v>
      </c>
      <c r="C33" s="29">
        <v>477477</v>
      </c>
      <c r="D33" s="29">
        <v>477477</v>
      </c>
      <c r="E33" s="29">
        <v>0</v>
      </c>
      <c r="F33" s="29">
        <v>49.42</v>
      </c>
      <c r="H33" s="29">
        <f t="shared" si="0"/>
        <v>477526.42</v>
      </c>
      <c r="I33" s="29">
        <v>477526.42</v>
      </c>
      <c r="J33" s="29">
        <v>0</v>
      </c>
    </row>
    <row r="34" spans="1:10" ht="12.75">
      <c r="A34" s="18">
        <v>31</v>
      </c>
      <c r="B34" t="s">
        <v>418</v>
      </c>
      <c r="C34" s="29">
        <v>99307</v>
      </c>
      <c r="D34" s="29">
        <v>91401</v>
      </c>
      <c r="E34" s="29">
        <v>7906</v>
      </c>
      <c r="F34" s="29">
        <v>0</v>
      </c>
      <c r="H34" s="29">
        <f t="shared" si="0"/>
        <v>99307</v>
      </c>
      <c r="I34" s="29">
        <v>91401</v>
      </c>
      <c r="J34" s="29">
        <v>7906</v>
      </c>
    </row>
    <row r="35" spans="1:10" ht="12.75">
      <c r="A35" s="18">
        <v>32</v>
      </c>
      <c r="B35" t="s">
        <v>419</v>
      </c>
      <c r="C35" s="29">
        <v>577989</v>
      </c>
      <c r="D35" s="29">
        <v>577989</v>
      </c>
      <c r="E35" s="29">
        <v>0</v>
      </c>
      <c r="F35" s="29">
        <v>95.56</v>
      </c>
      <c r="H35" s="29">
        <f t="shared" si="0"/>
        <v>578084.56</v>
      </c>
      <c r="I35" s="29">
        <v>578084.56</v>
      </c>
      <c r="J35" s="29">
        <v>0</v>
      </c>
    </row>
    <row r="36" spans="1:10" ht="12.75">
      <c r="A36" s="18">
        <v>33</v>
      </c>
      <c r="B36" t="s">
        <v>420</v>
      </c>
      <c r="C36" s="29">
        <v>12089</v>
      </c>
      <c r="D36" s="29">
        <v>12089</v>
      </c>
      <c r="E36" s="29">
        <v>0</v>
      </c>
      <c r="F36" s="29">
        <v>0</v>
      </c>
      <c r="H36" s="29">
        <f t="shared" si="0"/>
        <v>12089</v>
      </c>
      <c r="I36" s="29">
        <v>12089</v>
      </c>
      <c r="J36" s="29">
        <v>0</v>
      </c>
    </row>
    <row r="37" spans="1:10" ht="12.75">
      <c r="A37" s="18">
        <v>34</v>
      </c>
      <c r="B37" t="s">
        <v>21</v>
      </c>
      <c r="C37" s="29">
        <v>196699</v>
      </c>
      <c r="D37" s="29">
        <v>196699</v>
      </c>
      <c r="E37" s="29">
        <v>0</v>
      </c>
      <c r="F37" s="29">
        <v>115.65</v>
      </c>
      <c r="H37" s="29">
        <f t="shared" si="0"/>
        <v>196814.65</v>
      </c>
      <c r="I37" s="29">
        <v>196814.65</v>
      </c>
      <c r="J37" s="29">
        <v>0</v>
      </c>
    </row>
    <row r="38" spans="1:10" ht="12.75">
      <c r="A38" s="18">
        <v>35</v>
      </c>
      <c r="B38" t="s">
        <v>421</v>
      </c>
      <c r="C38" s="29">
        <v>529513</v>
      </c>
      <c r="D38" s="29">
        <v>529513</v>
      </c>
      <c r="E38" s="29">
        <v>0</v>
      </c>
      <c r="F38" s="29">
        <v>0</v>
      </c>
      <c r="H38" s="29">
        <f t="shared" si="0"/>
        <v>529513</v>
      </c>
      <c r="I38" s="29">
        <v>529513</v>
      </c>
      <c r="J38" s="29">
        <v>0</v>
      </c>
    </row>
    <row r="39" spans="1:10" ht="12.75">
      <c r="A39" s="18">
        <v>36</v>
      </c>
      <c r="B39" t="s">
        <v>422</v>
      </c>
      <c r="C39" s="29">
        <v>0</v>
      </c>
      <c r="D39" s="29">
        <v>0</v>
      </c>
      <c r="E39" s="29">
        <v>0</v>
      </c>
      <c r="F39" s="29">
        <v>0</v>
      </c>
      <c r="H39" s="29">
        <f t="shared" si="0"/>
        <v>0</v>
      </c>
      <c r="I39" s="29">
        <v>0</v>
      </c>
      <c r="J39" s="29">
        <v>0</v>
      </c>
    </row>
    <row r="40" spans="1:10" ht="12.75">
      <c r="A40" s="18">
        <v>37</v>
      </c>
      <c r="B40" t="s">
        <v>423</v>
      </c>
      <c r="C40" s="29">
        <v>1064025</v>
      </c>
      <c r="D40" s="29">
        <v>1064025</v>
      </c>
      <c r="E40" s="29">
        <v>0</v>
      </c>
      <c r="F40" s="29">
        <v>3360.74</v>
      </c>
      <c r="H40" s="29">
        <f t="shared" si="0"/>
        <v>1067385.74</v>
      </c>
      <c r="I40" s="29">
        <v>1067385.74</v>
      </c>
      <c r="J40" s="29">
        <v>0</v>
      </c>
    </row>
    <row r="41" spans="1:10" ht="12.75">
      <c r="A41" s="18">
        <v>38</v>
      </c>
      <c r="B41" t="s">
        <v>424</v>
      </c>
      <c r="C41" s="29">
        <v>0</v>
      </c>
      <c r="D41" s="29">
        <v>0</v>
      </c>
      <c r="E41" s="29">
        <v>0</v>
      </c>
      <c r="F41" s="29">
        <v>0</v>
      </c>
      <c r="H41" s="29">
        <f t="shared" si="0"/>
        <v>0</v>
      </c>
      <c r="I41" s="29">
        <v>0</v>
      </c>
      <c r="J41" s="29">
        <v>0</v>
      </c>
    </row>
    <row r="42" spans="1:10" ht="12.75">
      <c r="A42" s="18">
        <v>39</v>
      </c>
      <c r="B42" t="s">
        <v>425</v>
      </c>
      <c r="C42" s="29">
        <v>52000</v>
      </c>
      <c r="D42" s="29">
        <v>52000</v>
      </c>
      <c r="E42" s="29">
        <v>0</v>
      </c>
      <c r="F42" s="29">
        <v>0</v>
      </c>
      <c r="H42" s="29">
        <f t="shared" si="0"/>
        <v>52000</v>
      </c>
      <c r="I42" s="29">
        <v>52000</v>
      </c>
      <c r="J42" s="29">
        <v>0</v>
      </c>
    </row>
    <row r="43" spans="1:10" ht="12.75">
      <c r="A43" s="18">
        <v>40</v>
      </c>
      <c r="B43" t="s">
        <v>426</v>
      </c>
      <c r="C43" s="29">
        <v>550052</v>
      </c>
      <c r="D43" s="29">
        <v>550052</v>
      </c>
      <c r="E43" s="29">
        <v>0</v>
      </c>
      <c r="F43" s="29">
        <v>2352.58179537245</v>
      </c>
      <c r="H43" s="29">
        <f t="shared" si="0"/>
        <v>552404.5817953724</v>
      </c>
      <c r="I43" s="29">
        <v>552404.5817953724</v>
      </c>
      <c r="J43" s="29">
        <v>0</v>
      </c>
    </row>
    <row r="44" spans="1:10" ht="12.75">
      <c r="A44" s="18">
        <v>41</v>
      </c>
      <c r="B44" t="s">
        <v>427</v>
      </c>
      <c r="C44" s="29">
        <v>144500</v>
      </c>
      <c r="D44" s="29">
        <v>78000</v>
      </c>
      <c r="E44" s="29">
        <v>66500</v>
      </c>
      <c r="F44" s="29">
        <v>0</v>
      </c>
      <c r="H44" s="29">
        <f t="shared" si="0"/>
        <v>144500</v>
      </c>
      <c r="I44" s="29">
        <v>78000</v>
      </c>
      <c r="J44" s="29">
        <v>66500</v>
      </c>
    </row>
    <row r="45" spans="1:10" ht="12.75">
      <c r="A45" s="18">
        <v>42</v>
      </c>
      <c r="B45" t="s">
        <v>428</v>
      </c>
      <c r="C45" s="29">
        <v>280</v>
      </c>
      <c r="D45" s="29">
        <v>280</v>
      </c>
      <c r="E45" s="29">
        <v>0</v>
      </c>
      <c r="F45" s="29">
        <v>0</v>
      </c>
      <c r="H45" s="29">
        <f t="shared" si="0"/>
        <v>280</v>
      </c>
      <c r="I45" s="29">
        <v>280</v>
      </c>
      <c r="J45" s="29">
        <v>0</v>
      </c>
    </row>
    <row r="46" spans="1:10" ht="12.75">
      <c r="A46" s="18">
        <v>43</v>
      </c>
      <c r="B46" t="s">
        <v>429</v>
      </c>
      <c r="C46" s="29">
        <v>2350</v>
      </c>
      <c r="D46" s="29">
        <v>2050</v>
      </c>
      <c r="E46" s="29">
        <v>300</v>
      </c>
      <c r="F46" s="29">
        <v>0</v>
      </c>
      <c r="H46" s="29">
        <f t="shared" si="0"/>
        <v>2350</v>
      </c>
      <c r="I46" s="29">
        <v>2050</v>
      </c>
      <c r="J46" s="29">
        <v>300</v>
      </c>
    </row>
    <row r="47" spans="1:10" ht="12.75">
      <c r="A47" s="18">
        <v>44</v>
      </c>
      <c r="B47" t="s">
        <v>430</v>
      </c>
      <c r="C47" s="29">
        <v>11161474</v>
      </c>
      <c r="D47" s="29">
        <v>8181679</v>
      </c>
      <c r="E47" s="29">
        <v>2979795</v>
      </c>
      <c r="F47" s="29">
        <v>6838.2</v>
      </c>
      <c r="G47" s="24">
        <v>338334</v>
      </c>
      <c r="H47" s="29">
        <f t="shared" si="0"/>
        <v>11506646.2</v>
      </c>
      <c r="I47" s="29">
        <v>8188517.2</v>
      </c>
      <c r="J47" s="29">
        <v>3318129</v>
      </c>
    </row>
    <row r="48" spans="1:10" ht="12.75">
      <c r="A48" s="18">
        <v>45</v>
      </c>
      <c r="B48" t="s">
        <v>431</v>
      </c>
      <c r="C48" s="29">
        <v>83468</v>
      </c>
      <c r="D48" s="29">
        <v>76768</v>
      </c>
      <c r="E48" s="29">
        <v>6700</v>
      </c>
      <c r="F48" s="29">
        <v>718.12</v>
      </c>
      <c r="H48" s="29">
        <f t="shared" si="0"/>
        <v>84186.12</v>
      </c>
      <c r="I48" s="29">
        <v>77486.12</v>
      </c>
      <c r="J48" s="29">
        <v>6700</v>
      </c>
    </row>
    <row r="49" spans="1:10" ht="12.75">
      <c r="A49" s="18">
        <v>46</v>
      </c>
      <c r="B49" t="s">
        <v>432</v>
      </c>
      <c r="C49" s="29">
        <v>120940</v>
      </c>
      <c r="D49" s="29">
        <v>118640</v>
      </c>
      <c r="E49" s="29">
        <v>2300</v>
      </c>
      <c r="F49" s="29">
        <v>0</v>
      </c>
      <c r="H49" s="29">
        <f t="shared" si="0"/>
        <v>120940</v>
      </c>
      <c r="I49" s="29">
        <v>118640</v>
      </c>
      <c r="J49" s="29">
        <v>2300</v>
      </c>
    </row>
    <row r="50" spans="1:10" ht="12.75">
      <c r="A50" s="18">
        <v>47</v>
      </c>
      <c r="B50" t="s">
        <v>433</v>
      </c>
      <c r="C50" s="29">
        <v>6740</v>
      </c>
      <c r="D50" s="29">
        <v>6740</v>
      </c>
      <c r="E50" s="29">
        <v>0</v>
      </c>
      <c r="F50" s="29">
        <v>0</v>
      </c>
      <c r="H50" s="29">
        <f t="shared" si="0"/>
        <v>6740</v>
      </c>
      <c r="I50" s="29">
        <v>6740</v>
      </c>
      <c r="J50" s="29">
        <v>0</v>
      </c>
    </row>
    <row r="51" spans="1:10" ht="12.75">
      <c r="A51" s="18">
        <v>48</v>
      </c>
      <c r="B51" t="s">
        <v>434</v>
      </c>
      <c r="C51" s="29">
        <v>181952</v>
      </c>
      <c r="D51" s="29">
        <v>181952</v>
      </c>
      <c r="E51" s="29">
        <v>0</v>
      </c>
      <c r="F51" s="29">
        <v>122.24</v>
      </c>
      <c r="H51" s="29">
        <f t="shared" si="0"/>
        <v>182074.24</v>
      </c>
      <c r="I51" s="29">
        <v>182074.24</v>
      </c>
      <c r="J51" s="29">
        <v>0</v>
      </c>
    </row>
    <row r="52" spans="1:10" ht="12.75">
      <c r="A52" s="18">
        <v>49</v>
      </c>
      <c r="B52" t="s">
        <v>435</v>
      </c>
      <c r="C52" s="29">
        <v>508899</v>
      </c>
      <c r="D52" s="29">
        <v>507318</v>
      </c>
      <c r="E52" s="29">
        <v>1581</v>
      </c>
      <c r="F52" s="29">
        <v>232.59</v>
      </c>
      <c r="H52" s="29">
        <f t="shared" si="0"/>
        <v>509131.59</v>
      </c>
      <c r="I52" s="29">
        <v>507550.59</v>
      </c>
      <c r="J52" s="29">
        <v>1581</v>
      </c>
    </row>
    <row r="53" spans="1:10" ht="12.75">
      <c r="A53" s="18">
        <v>50</v>
      </c>
      <c r="B53" t="s">
        <v>436</v>
      </c>
      <c r="C53" s="29">
        <v>197690</v>
      </c>
      <c r="D53" s="29">
        <v>197690</v>
      </c>
      <c r="E53" s="29">
        <v>0</v>
      </c>
      <c r="F53" s="29">
        <v>4.19</v>
      </c>
      <c r="H53" s="29">
        <f t="shared" si="0"/>
        <v>197694.19</v>
      </c>
      <c r="I53" s="29">
        <v>197694.19</v>
      </c>
      <c r="J53" s="29">
        <v>0</v>
      </c>
    </row>
    <row r="54" spans="1:10" ht="12.75">
      <c r="A54" s="18">
        <v>51</v>
      </c>
      <c r="B54" t="s">
        <v>437</v>
      </c>
      <c r="C54" s="29">
        <v>105</v>
      </c>
      <c r="D54" s="29">
        <v>105</v>
      </c>
      <c r="E54" s="29">
        <v>0</v>
      </c>
      <c r="F54" s="29">
        <v>0</v>
      </c>
      <c r="H54" s="29">
        <f t="shared" si="0"/>
        <v>105</v>
      </c>
      <c r="I54" s="29">
        <v>105</v>
      </c>
      <c r="J54" s="29">
        <v>0</v>
      </c>
    </row>
    <row r="55" spans="1:10" ht="12.75">
      <c r="A55" s="18">
        <v>52</v>
      </c>
      <c r="B55" t="s">
        <v>20</v>
      </c>
      <c r="C55" s="29">
        <v>1570</v>
      </c>
      <c r="D55" s="29">
        <v>1570</v>
      </c>
      <c r="E55" s="29">
        <v>0</v>
      </c>
      <c r="F55" s="29">
        <v>0</v>
      </c>
      <c r="H55" s="29">
        <f t="shared" si="0"/>
        <v>1570</v>
      </c>
      <c r="I55" s="29">
        <v>1570</v>
      </c>
      <c r="J55" s="29">
        <v>0</v>
      </c>
    </row>
    <row r="56" spans="1:10" ht="12.75">
      <c r="A56" s="18">
        <v>53</v>
      </c>
      <c r="B56" t="s">
        <v>438</v>
      </c>
      <c r="C56" s="29">
        <v>112400</v>
      </c>
      <c r="D56" s="29">
        <v>4800</v>
      </c>
      <c r="E56" s="29">
        <v>107600</v>
      </c>
      <c r="F56" s="29">
        <v>0</v>
      </c>
      <c r="H56" s="29">
        <f t="shared" si="0"/>
        <v>112400</v>
      </c>
      <c r="I56" s="29">
        <v>4800</v>
      </c>
      <c r="J56" s="29">
        <v>107600</v>
      </c>
    </row>
    <row r="57" spans="1:10" ht="12.75">
      <c r="A57" s="18">
        <v>54</v>
      </c>
      <c r="B57" t="s">
        <v>439</v>
      </c>
      <c r="C57" s="29">
        <v>16</v>
      </c>
      <c r="D57" s="29">
        <v>16</v>
      </c>
      <c r="E57" s="29">
        <v>0</v>
      </c>
      <c r="F57" s="29">
        <v>0</v>
      </c>
      <c r="H57" s="29">
        <f t="shared" si="0"/>
        <v>16</v>
      </c>
      <c r="I57" s="29">
        <v>16</v>
      </c>
      <c r="J57" s="29">
        <v>0</v>
      </c>
    </row>
    <row r="58" spans="1:10" ht="12.75">
      <c r="A58" s="18">
        <v>55</v>
      </c>
      <c r="B58" t="s">
        <v>440</v>
      </c>
      <c r="C58" s="29">
        <v>132480</v>
      </c>
      <c r="D58" s="29">
        <v>67480</v>
      </c>
      <c r="E58" s="29">
        <v>65000</v>
      </c>
      <c r="F58" s="29">
        <v>14.76</v>
      </c>
      <c r="H58" s="29">
        <f t="shared" si="0"/>
        <v>132494.76</v>
      </c>
      <c r="I58" s="29">
        <v>67494.76</v>
      </c>
      <c r="J58" s="29">
        <v>65000</v>
      </c>
    </row>
    <row r="59" spans="1:10" ht="12.75">
      <c r="A59" s="18">
        <v>56</v>
      </c>
      <c r="B59" t="s">
        <v>441</v>
      </c>
      <c r="C59" s="29">
        <v>156</v>
      </c>
      <c r="D59" s="29">
        <v>156</v>
      </c>
      <c r="E59" s="29">
        <v>0</v>
      </c>
      <c r="F59" s="29">
        <v>10.8</v>
      </c>
      <c r="H59" s="29">
        <f t="shared" si="0"/>
        <v>166.8</v>
      </c>
      <c r="I59" s="29">
        <v>166.8</v>
      </c>
      <c r="J59" s="29">
        <v>0</v>
      </c>
    </row>
    <row r="60" spans="1:10" ht="12.75">
      <c r="A60" s="18">
        <v>57</v>
      </c>
      <c r="B60" t="s">
        <v>442</v>
      </c>
      <c r="C60" s="29">
        <v>666175</v>
      </c>
      <c r="D60" s="29">
        <v>57175</v>
      </c>
      <c r="E60" s="29">
        <v>609000</v>
      </c>
      <c r="F60" s="29">
        <v>0</v>
      </c>
      <c r="H60" s="29">
        <f t="shared" si="0"/>
        <v>666175</v>
      </c>
      <c r="I60" s="29">
        <v>57175</v>
      </c>
      <c r="J60" s="29">
        <v>609000</v>
      </c>
    </row>
    <row r="61" spans="1:10" ht="12.75">
      <c r="A61" s="18">
        <v>58</v>
      </c>
      <c r="B61" t="s">
        <v>443</v>
      </c>
      <c r="C61" s="29">
        <v>137715</v>
      </c>
      <c r="D61" s="29">
        <v>15</v>
      </c>
      <c r="E61" s="29">
        <v>137700</v>
      </c>
      <c r="F61" s="29">
        <v>0</v>
      </c>
      <c r="H61" s="29">
        <f t="shared" si="0"/>
        <v>137715</v>
      </c>
      <c r="I61" s="29">
        <v>15</v>
      </c>
      <c r="J61" s="29">
        <v>137700</v>
      </c>
    </row>
    <row r="62" spans="1:10" ht="12.75">
      <c r="A62" s="18">
        <v>59</v>
      </c>
      <c r="B62" t="s">
        <v>444</v>
      </c>
      <c r="C62" s="29">
        <v>14115</v>
      </c>
      <c r="D62" s="29">
        <v>14115</v>
      </c>
      <c r="E62" s="29">
        <v>0</v>
      </c>
      <c r="F62" s="29">
        <v>0</v>
      </c>
      <c r="H62" s="29">
        <f t="shared" si="0"/>
        <v>14115</v>
      </c>
      <c r="I62" s="29">
        <v>14115</v>
      </c>
      <c r="J62" s="29">
        <v>0</v>
      </c>
    </row>
    <row r="63" spans="1:10" ht="12.75">
      <c r="A63" s="18">
        <v>60</v>
      </c>
      <c r="B63" t="s">
        <v>445</v>
      </c>
      <c r="C63" s="29">
        <v>148500</v>
      </c>
      <c r="D63" s="29">
        <v>148500</v>
      </c>
      <c r="E63" s="29">
        <v>0</v>
      </c>
      <c r="F63" s="29">
        <v>0</v>
      </c>
      <c r="H63" s="29">
        <f t="shared" si="0"/>
        <v>148500</v>
      </c>
      <c r="I63" s="29">
        <v>148500</v>
      </c>
      <c r="J63" s="29">
        <v>0</v>
      </c>
    </row>
    <row r="64" spans="1:10" ht="12.75">
      <c r="A64" s="18">
        <v>61</v>
      </c>
      <c r="B64" t="s">
        <v>446</v>
      </c>
      <c r="C64" s="29">
        <v>18040</v>
      </c>
      <c r="D64" s="29">
        <v>18040</v>
      </c>
      <c r="E64" s="29">
        <v>0</v>
      </c>
      <c r="F64" s="29">
        <v>0</v>
      </c>
      <c r="H64" s="29">
        <f t="shared" si="0"/>
        <v>18040</v>
      </c>
      <c r="I64" s="29">
        <v>18040</v>
      </c>
      <c r="J64" s="29">
        <v>0</v>
      </c>
    </row>
    <row r="65" spans="1:10" ht="12.75">
      <c r="A65" s="18">
        <v>62</v>
      </c>
      <c r="B65" t="s">
        <v>447</v>
      </c>
      <c r="C65" s="29">
        <v>13200</v>
      </c>
      <c r="D65" s="29">
        <v>2200</v>
      </c>
      <c r="E65" s="29">
        <v>11000</v>
      </c>
      <c r="F65" s="29">
        <v>0</v>
      </c>
      <c r="H65" s="29">
        <f t="shared" si="0"/>
        <v>13200</v>
      </c>
      <c r="I65" s="29">
        <v>2200</v>
      </c>
      <c r="J65" s="29">
        <v>11000</v>
      </c>
    </row>
    <row r="66" spans="1:10" ht="12.75">
      <c r="A66" s="18">
        <v>63</v>
      </c>
      <c r="B66" t="s">
        <v>448</v>
      </c>
      <c r="C66" s="29">
        <v>81655</v>
      </c>
      <c r="D66" s="29">
        <v>81655</v>
      </c>
      <c r="E66" s="29">
        <v>0</v>
      </c>
      <c r="F66" s="29">
        <v>195.87</v>
      </c>
      <c r="H66" s="29">
        <f t="shared" si="0"/>
        <v>81850.87</v>
      </c>
      <c r="I66" s="29">
        <v>81850.87</v>
      </c>
      <c r="J66" s="29">
        <v>0</v>
      </c>
    </row>
    <row r="67" spans="1:10" ht="12.75">
      <c r="A67" s="18">
        <v>64</v>
      </c>
      <c r="B67" t="s">
        <v>19</v>
      </c>
      <c r="C67" s="29">
        <v>8548521</v>
      </c>
      <c r="D67" s="29">
        <v>80000</v>
      </c>
      <c r="E67" s="29">
        <v>8468521</v>
      </c>
      <c r="F67" s="29">
        <v>0</v>
      </c>
      <c r="G67" s="24">
        <v>86000</v>
      </c>
      <c r="H67" s="29">
        <f t="shared" si="0"/>
        <v>8634521</v>
      </c>
      <c r="I67" s="29">
        <v>80000</v>
      </c>
      <c r="J67" s="29">
        <v>8554521</v>
      </c>
    </row>
    <row r="68" spans="1:10" ht="12.75">
      <c r="A68" s="18">
        <v>65</v>
      </c>
      <c r="B68" t="s">
        <v>449</v>
      </c>
      <c r="C68" s="29">
        <v>770000</v>
      </c>
      <c r="D68" s="29">
        <v>0</v>
      </c>
      <c r="E68" s="29">
        <v>770000</v>
      </c>
      <c r="F68" s="29">
        <v>0</v>
      </c>
      <c r="H68" s="29">
        <f t="shared" si="0"/>
        <v>770000</v>
      </c>
      <c r="I68" s="29">
        <v>0</v>
      </c>
      <c r="J68" s="29">
        <v>770000</v>
      </c>
    </row>
    <row r="69" spans="1:10" ht="12.75">
      <c r="A69" s="18">
        <v>66</v>
      </c>
      <c r="B69" t="s">
        <v>450</v>
      </c>
      <c r="C69" s="29">
        <v>15000</v>
      </c>
      <c r="D69" s="29">
        <v>15000</v>
      </c>
      <c r="E69" s="29">
        <v>0</v>
      </c>
      <c r="F69" s="29">
        <v>0</v>
      </c>
      <c r="H69" s="29">
        <f>SUM(I69:J69)</f>
        <v>15000</v>
      </c>
      <c r="I69" s="29">
        <v>15000</v>
      </c>
      <c r="J69" s="29">
        <v>0</v>
      </c>
    </row>
    <row r="70" spans="1:10" ht="12.75">
      <c r="A70" s="18">
        <v>67</v>
      </c>
      <c r="B70" t="s">
        <v>451</v>
      </c>
      <c r="C70" s="29">
        <v>0</v>
      </c>
      <c r="D70" s="29">
        <v>0</v>
      </c>
      <c r="E70" s="29">
        <v>0</v>
      </c>
      <c r="F70" s="29">
        <v>0</v>
      </c>
      <c r="H70" s="29">
        <f>SUM(I70:J70)</f>
        <v>0</v>
      </c>
      <c r="I70" s="29">
        <v>0</v>
      </c>
      <c r="J70" s="29">
        <v>0</v>
      </c>
    </row>
    <row r="71" spans="1:10" ht="12.75">
      <c r="A71" s="18">
        <v>68</v>
      </c>
      <c r="B71" t="s">
        <v>452</v>
      </c>
      <c r="C71" s="29">
        <v>219</v>
      </c>
      <c r="D71" s="29">
        <v>219</v>
      </c>
      <c r="E71" s="29">
        <v>0</v>
      </c>
      <c r="F71" s="29">
        <v>0</v>
      </c>
      <c r="H71" s="29">
        <f>SUM(I71:J71)</f>
        <v>219</v>
      </c>
      <c r="I71" s="29">
        <v>219</v>
      </c>
      <c r="J71" s="29">
        <v>0</v>
      </c>
    </row>
    <row r="72" spans="1:10" ht="12.75">
      <c r="A72" s="18">
        <v>69</v>
      </c>
      <c r="B72" t="s">
        <v>453</v>
      </c>
      <c r="C72" s="29">
        <v>62000</v>
      </c>
      <c r="D72" s="29">
        <v>4000</v>
      </c>
      <c r="E72" s="29">
        <v>58000</v>
      </c>
      <c r="F72" s="29">
        <v>0</v>
      </c>
      <c r="H72" s="29">
        <f>SUM(I72:J72)</f>
        <v>62000</v>
      </c>
      <c r="I72" s="29">
        <v>4000</v>
      </c>
      <c r="J72" s="29">
        <v>58000</v>
      </c>
    </row>
    <row r="73" spans="1:10" ht="12.75">
      <c r="A73" s="18">
        <v>70</v>
      </c>
      <c r="B73" t="s">
        <v>454</v>
      </c>
      <c r="F73" s="29">
        <v>23.39</v>
      </c>
      <c r="H73" s="29">
        <f>SUM(I73:J73)</f>
        <v>23.39</v>
      </c>
      <c r="I73" s="29">
        <v>23.39</v>
      </c>
      <c r="J73" s="29">
        <v>0</v>
      </c>
    </row>
    <row r="74" spans="2:10" ht="12.75">
      <c r="B74" t="s">
        <v>51</v>
      </c>
      <c r="F74" s="29">
        <f>SUM(F4:F73)</f>
        <v>28074.391795372445</v>
      </c>
      <c r="G74" s="29">
        <f>SUM(G4:G73)</f>
        <v>428434</v>
      </c>
      <c r="H74" s="29">
        <f>SUM(H4:H73)</f>
        <v>38381458.39179538</v>
      </c>
      <c r="I74" s="29">
        <f>SUM(I4:I73)</f>
        <v>24276533.39179538</v>
      </c>
      <c r="J74" s="29">
        <f>SUM(J4:J73)</f>
        <v>14104925</v>
      </c>
    </row>
    <row r="76" spans="7:8" ht="12.75">
      <c r="G76" s="29"/>
      <c r="H76" s="29"/>
    </row>
  </sheetData>
  <mergeCells count="2">
    <mergeCell ref="C1:E1"/>
    <mergeCell ref="H1:J1"/>
  </mergeCells>
  <printOptions horizontalCentered="1"/>
  <pageMargins left="0.25" right="0.25" top="1" bottom="1" header="0.5" footer="0.55"/>
  <pageSetup fitToHeight="0" fitToWidth="1" horizontalDpi="300" verticalDpi="300" orientation="portrait" r:id="rId1"/>
  <headerFooter alignWithMargins="0">
    <oddHeader>&amp;CGOLD PRODUCTION BY DISTRICT</oddHeader>
  </headerFooter>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B52" sqref="B52"/>
    </sheetView>
  </sheetViews>
  <sheetFormatPr defaultColWidth="9.140625" defaultRowHeight="12.75"/>
  <cols>
    <col min="1" max="1" width="9.28125" style="0" customWidth="1"/>
    <col min="2" max="2" width="13.28125" style="0" customWidth="1"/>
    <col min="3" max="3" width="13.421875" style="0" bestFit="1" customWidth="1"/>
    <col min="4" max="4" width="16.421875" style="0" bestFit="1" customWidth="1"/>
    <col min="5" max="5" width="18.140625" style="0" bestFit="1" customWidth="1"/>
    <col min="6" max="6" width="13.8515625" style="0" bestFit="1" customWidth="1"/>
    <col min="7" max="7" width="11.28125" style="0" bestFit="1" customWidth="1"/>
    <col min="8" max="8" width="13.421875" style="0" bestFit="1" customWidth="1"/>
  </cols>
  <sheetData>
    <row r="1" spans="1:8" ht="12.75">
      <c r="A1" s="1" t="s">
        <v>92</v>
      </c>
      <c r="B1" s="1"/>
      <c r="C1" s="1"/>
      <c r="D1" s="1"/>
      <c r="E1" s="1"/>
      <c r="F1" s="1"/>
      <c r="G1" s="1"/>
      <c r="H1" s="1"/>
    </row>
    <row r="2" spans="1:8" ht="5.25" customHeight="1">
      <c r="A2" s="1"/>
      <c r="B2" s="1"/>
      <c r="C2" s="1"/>
      <c r="D2" s="1"/>
      <c r="E2" s="1"/>
      <c r="F2" s="1"/>
      <c r="G2" s="1"/>
      <c r="H2" s="1"/>
    </row>
    <row r="3" spans="1:8" ht="14.25">
      <c r="A3" s="4"/>
      <c r="B3" s="4" t="s">
        <v>46</v>
      </c>
      <c r="C3" s="4" t="s">
        <v>94</v>
      </c>
      <c r="D3" s="4" t="s">
        <v>80</v>
      </c>
      <c r="E3" s="4" t="s">
        <v>50</v>
      </c>
      <c r="F3" s="4" t="s">
        <v>49</v>
      </c>
      <c r="G3" s="4" t="s">
        <v>93</v>
      </c>
      <c r="H3" s="4" t="s">
        <v>25</v>
      </c>
    </row>
    <row r="4" spans="1:8" ht="5.25" customHeight="1">
      <c r="A4" s="4"/>
      <c r="B4" s="4"/>
      <c r="C4" s="4"/>
      <c r="D4" s="4"/>
      <c r="E4" s="4"/>
      <c r="F4" s="4"/>
      <c r="G4" s="4"/>
      <c r="H4" s="4"/>
    </row>
    <row r="5" spans="1:8" ht="12.75">
      <c r="A5">
        <v>1982</v>
      </c>
      <c r="B5" s="28">
        <v>31757900</v>
      </c>
      <c r="C5" t="s">
        <v>633</v>
      </c>
      <c r="D5" s="28">
        <v>10944100</v>
      </c>
      <c r="E5" t="s">
        <v>501</v>
      </c>
      <c r="F5" s="28">
        <v>2900000</v>
      </c>
      <c r="G5" s="28">
        <v>15300</v>
      </c>
      <c r="H5" s="88">
        <f>SUM(B5:G5)</f>
        <v>45617300</v>
      </c>
    </row>
    <row r="6" spans="1:8" ht="12.75">
      <c r="A6">
        <v>1983</v>
      </c>
      <c r="B6" s="77">
        <v>9758760</v>
      </c>
      <c r="C6" s="90" t="s">
        <v>63</v>
      </c>
      <c r="D6" s="77">
        <v>20897555</v>
      </c>
      <c r="E6" s="77">
        <v>2068300</v>
      </c>
      <c r="F6" s="77">
        <v>1338454</v>
      </c>
      <c r="G6" s="77">
        <v>70000</v>
      </c>
      <c r="H6" s="89">
        <f aca="true" t="shared" si="0" ref="H6:H27">SUM(B6:G6)</f>
        <v>34133069</v>
      </c>
    </row>
    <row r="7" spans="1:8" ht="12.75">
      <c r="A7">
        <v>1984</v>
      </c>
      <c r="B7" s="77">
        <v>4720596</v>
      </c>
      <c r="C7" s="90" t="s">
        <v>63</v>
      </c>
      <c r="D7" s="77">
        <v>14948554</v>
      </c>
      <c r="E7" s="77">
        <v>270000</v>
      </c>
      <c r="F7" s="77">
        <v>2065000</v>
      </c>
      <c r="G7" s="77">
        <v>279500</v>
      </c>
      <c r="H7" s="89">
        <f t="shared" si="0"/>
        <v>22283650</v>
      </c>
    </row>
    <row r="8" spans="1:8" ht="12.75">
      <c r="A8">
        <v>1985</v>
      </c>
      <c r="B8" s="77">
        <v>2397600</v>
      </c>
      <c r="C8" s="90" t="s">
        <v>63</v>
      </c>
      <c r="D8" s="77">
        <v>6482400</v>
      </c>
      <c r="E8" s="90" t="s">
        <v>483</v>
      </c>
      <c r="F8" s="77">
        <v>270000</v>
      </c>
      <c r="G8" s="90" t="s">
        <v>483</v>
      </c>
      <c r="H8" s="89">
        <f t="shared" si="0"/>
        <v>9150000</v>
      </c>
    </row>
    <row r="9" spans="1:8" ht="12.75">
      <c r="A9">
        <v>1986</v>
      </c>
      <c r="B9" s="77">
        <v>1847660</v>
      </c>
      <c r="C9" s="90" t="s">
        <v>63</v>
      </c>
      <c r="D9" s="77">
        <v>6107084</v>
      </c>
      <c r="E9" s="77">
        <v>170000</v>
      </c>
      <c r="F9" s="77">
        <v>790000</v>
      </c>
      <c r="G9" s="90" t="s">
        <v>483</v>
      </c>
      <c r="H9" s="89">
        <f t="shared" si="0"/>
        <v>8914744</v>
      </c>
    </row>
    <row r="10" spans="1:8" ht="12.75">
      <c r="A10">
        <v>1987</v>
      </c>
      <c r="B10" s="77">
        <v>2523350</v>
      </c>
      <c r="C10" s="90" t="s">
        <v>63</v>
      </c>
      <c r="D10" s="77">
        <v>11743711</v>
      </c>
      <c r="E10" s="77">
        <v>286000</v>
      </c>
      <c r="F10" s="77">
        <v>1150000</v>
      </c>
      <c r="G10" s="77">
        <v>31000</v>
      </c>
      <c r="H10" s="89">
        <f t="shared" si="0"/>
        <v>15734061</v>
      </c>
    </row>
    <row r="11" spans="1:8" ht="12.75">
      <c r="A11">
        <v>1988</v>
      </c>
      <c r="B11" s="77">
        <v>1208000</v>
      </c>
      <c r="C11" s="90" t="s">
        <v>63</v>
      </c>
      <c r="D11" s="77">
        <v>41370600</v>
      </c>
      <c r="E11" s="77">
        <v>160200</v>
      </c>
      <c r="F11" s="77">
        <v>2730000</v>
      </c>
      <c r="G11" s="90" t="s">
        <v>483</v>
      </c>
      <c r="H11" s="89">
        <f t="shared" si="0"/>
        <v>45468800</v>
      </c>
    </row>
    <row r="12" spans="1:8" ht="12.75">
      <c r="A12">
        <v>1989</v>
      </c>
      <c r="B12" s="77">
        <v>3503000</v>
      </c>
      <c r="C12" s="90" t="s">
        <v>63</v>
      </c>
      <c r="D12" s="77">
        <v>43205300</v>
      </c>
      <c r="E12" s="77">
        <v>125000</v>
      </c>
      <c r="F12" s="77">
        <v>924296</v>
      </c>
      <c r="G12" s="77">
        <v>5000</v>
      </c>
      <c r="H12" s="89">
        <f t="shared" si="0"/>
        <v>47762596</v>
      </c>
    </row>
    <row r="13" spans="1:8" ht="12.75">
      <c r="A13">
        <v>1990</v>
      </c>
      <c r="B13" s="77">
        <v>5282200</v>
      </c>
      <c r="C13" s="90" t="s">
        <v>63</v>
      </c>
      <c r="D13" s="77">
        <v>57185394</v>
      </c>
      <c r="E13" s="77">
        <v>370000</v>
      </c>
      <c r="F13" s="77">
        <v>321000</v>
      </c>
      <c r="G13" s="77">
        <v>97000</v>
      </c>
      <c r="H13" s="89">
        <f t="shared" si="0"/>
        <v>63255594</v>
      </c>
    </row>
    <row r="14" spans="1:8" ht="12.75">
      <c r="A14">
        <v>1991</v>
      </c>
      <c r="B14" s="77">
        <v>4789500</v>
      </c>
      <c r="C14" s="90" t="s">
        <v>63</v>
      </c>
      <c r="D14" s="77">
        <v>34422039</v>
      </c>
      <c r="E14" s="77">
        <v>92000</v>
      </c>
      <c r="F14" s="77">
        <v>603000</v>
      </c>
      <c r="G14" s="77">
        <v>2000</v>
      </c>
      <c r="H14" s="89">
        <f t="shared" si="0"/>
        <v>39908539</v>
      </c>
    </row>
    <row r="15" spans="1:8" ht="12.75">
      <c r="A15">
        <v>1992</v>
      </c>
      <c r="B15" s="77">
        <v>1116000</v>
      </c>
      <c r="C15" s="77">
        <v>3560000</v>
      </c>
      <c r="D15" s="77">
        <v>25083000</v>
      </c>
      <c r="E15" s="77">
        <v>25000</v>
      </c>
      <c r="F15" s="77">
        <v>425000</v>
      </c>
      <c r="G15" s="90" t="s">
        <v>483</v>
      </c>
      <c r="H15" s="89">
        <f t="shared" si="0"/>
        <v>30209000</v>
      </c>
    </row>
    <row r="16" spans="1:8" ht="12.75">
      <c r="A16">
        <v>1993</v>
      </c>
      <c r="B16" s="77">
        <v>910000</v>
      </c>
      <c r="C16" s="77">
        <v>5676743</v>
      </c>
      <c r="D16" s="77">
        <v>23382246</v>
      </c>
      <c r="E16" s="77">
        <v>163500</v>
      </c>
      <c r="F16" s="90" t="s">
        <v>483</v>
      </c>
      <c r="G16" s="77">
        <v>125000</v>
      </c>
      <c r="H16" s="89">
        <f t="shared" si="0"/>
        <v>30257489</v>
      </c>
    </row>
    <row r="17" spans="1:8" ht="12.75">
      <c r="A17">
        <v>1994</v>
      </c>
      <c r="B17" s="77">
        <v>600000</v>
      </c>
      <c r="C17" s="77">
        <v>8099054</v>
      </c>
      <c r="D17" s="77">
        <v>18815560</v>
      </c>
      <c r="E17" s="77">
        <v>225000</v>
      </c>
      <c r="F17" s="77">
        <v>2554000</v>
      </c>
      <c r="G17" s="77">
        <v>810000</v>
      </c>
      <c r="H17" s="89">
        <f t="shared" si="0"/>
        <v>31103614</v>
      </c>
    </row>
    <row r="18" spans="1:8" ht="12.75">
      <c r="A18">
        <v>1995</v>
      </c>
      <c r="B18" s="77">
        <v>2770000</v>
      </c>
      <c r="C18" s="77">
        <v>10550000</v>
      </c>
      <c r="D18" s="77">
        <v>20883100</v>
      </c>
      <c r="E18" s="77">
        <v>100000</v>
      </c>
      <c r="F18" s="90" t="s">
        <v>483</v>
      </c>
      <c r="G18" s="77">
        <v>3000</v>
      </c>
      <c r="H18" s="89">
        <f t="shared" si="0"/>
        <v>34306100</v>
      </c>
    </row>
    <row r="19" spans="1:8" ht="12.75">
      <c r="A19">
        <v>1996</v>
      </c>
      <c r="B19" s="77">
        <v>1100000</v>
      </c>
      <c r="C19" s="77">
        <v>11983364</v>
      </c>
      <c r="D19" s="77">
        <v>31238600</v>
      </c>
      <c r="E19" s="77">
        <v>400000</v>
      </c>
      <c r="F19" s="90" t="s">
        <v>483</v>
      </c>
      <c r="G19" s="90" t="s">
        <v>483</v>
      </c>
      <c r="H19" s="89">
        <f t="shared" si="0"/>
        <v>44721964</v>
      </c>
    </row>
    <row r="20" spans="1:8" ht="12.75">
      <c r="A20">
        <v>1997</v>
      </c>
      <c r="B20" s="77">
        <v>1700000</v>
      </c>
      <c r="C20" s="77">
        <v>22347000</v>
      </c>
      <c r="D20" s="77">
        <v>32960500</v>
      </c>
      <c r="E20" s="77">
        <v>80000</v>
      </c>
      <c r="F20" s="77">
        <v>720000</v>
      </c>
      <c r="G20" s="90" t="s">
        <v>483</v>
      </c>
      <c r="H20" s="89">
        <f t="shared" si="0"/>
        <v>57807500</v>
      </c>
    </row>
    <row r="21" spans="1:8" ht="12.75">
      <c r="A21">
        <v>1998</v>
      </c>
      <c r="B21" s="77">
        <v>1000000</v>
      </c>
      <c r="C21" s="77">
        <v>13727000</v>
      </c>
      <c r="D21" s="77">
        <v>42441000</v>
      </c>
      <c r="E21" s="77">
        <v>12000</v>
      </c>
      <c r="F21" s="77">
        <v>87000</v>
      </c>
      <c r="G21" s="90" t="s">
        <v>483</v>
      </c>
      <c r="H21" s="89">
        <f t="shared" si="0"/>
        <v>57267000</v>
      </c>
    </row>
    <row r="22" spans="1:8" ht="12.75">
      <c r="A22">
        <v>1999</v>
      </c>
      <c r="B22" s="77">
        <v>3869000</v>
      </c>
      <c r="C22" s="77">
        <v>3168000</v>
      </c>
      <c r="D22" s="77">
        <v>44891000</v>
      </c>
      <c r="E22" s="77">
        <v>1000</v>
      </c>
      <c r="F22" s="90" t="s">
        <v>483</v>
      </c>
      <c r="G22" s="77">
        <v>410000</v>
      </c>
      <c r="H22" s="89">
        <f t="shared" si="0"/>
        <v>52339000</v>
      </c>
    </row>
    <row r="23" spans="1:8" ht="12.75">
      <c r="A23">
        <v>2000</v>
      </c>
      <c r="B23" s="77">
        <v>8545000</v>
      </c>
      <c r="C23" s="77">
        <v>3933000</v>
      </c>
      <c r="D23" s="77">
        <v>21579000</v>
      </c>
      <c r="E23" s="77">
        <v>58500</v>
      </c>
      <c r="F23" s="90" t="s">
        <v>483</v>
      </c>
      <c r="G23" s="77">
        <v>736100</v>
      </c>
      <c r="H23" s="89">
        <f t="shared" si="0"/>
        <v>34851600</v>
      </c>
    </row>
    <row r="24" spans="1:8" ht="12.75">
      <c r="A24" s="1">
        <v>2001</v>
      </c>
      <c r="B24" s="91">
        <v>4810000</v>
      </c>
      <c r="C24" s="91">
        <v>1977000</v>
      </c>
      <c r="D24" s="91">
        <v>15820000</v>
      </c>
      <c r="E24" s="91">
        <v>50000</v>
      </c>
      <c r="F24" s="91">
        <v>10000</v>
      </c>
      <c r="G24" s="91">
        <v>1106000</v>
      </c>
      <c r="H24" s="89">
        <f t="shared" si="0"/>
        <v>23773000</v>
      </c>
    </row>
    <row r="25" spans="1:8" ht="12.75">
      <c r="A25" s="1">
        <v>2002</v>
      </c>
      <c r="B25" s="91">
        <v>1700000</v>
      </c>
      <c r="C25" s="91">
        <v>5162000</v>
      </c>
      <c r="D25" s="91">
        <v>17342000</v>
      </c>
      <c r="E25" s="91">
        <v>185000</v>
      </c>
      <c r="F25" s="93" t="s">
        <v>483</v>
      </c>
      <c r="G25" s="91">
        <v>2113000</v>
      </c>
      <c r="H25" s="89">
        <f t="shared" si="0"/>
        <v>26502000</v>
      </c>
    </row>
    <row r="26" spans="1:8" ht="12.75">
      <c r="A26" s="1">
        <v>2003</v>
      </c>
      <c r="B26" s="91">
        <v>262000</v>
      </c>
      <c r="C26" s="91">
        <v>7081000</v>
      </c>
      <c r="D26" s="92">
        <v>19726000</v>
      </c>
      <c r="E26" s="93" t="s">
        <v>483</v>
      </c>
      <c r="F26" s="94" t="s">
        <v>33</v>
      </c>
      <c r="G26" s="91">
        <v>533000</v>
      </c>
      <c r="H26" s="89">
        <f t="shared" si="0"/>
        <v>27602000</v>
      </c>
    </row>
    <row r="27" spans="1:8" ht="12.75">
      <c r="A27" s="1">
        <v>2004</v>
      </c>
      <c r="B27" s="91">
        <v>3100000</v>
      </c>
      <c r="C27" s="91">
        <v>40237000</v>
      </c>
      <c r="D27" s="92">
        <v>26954000</v>
      </c>
      <c r="E27" s="91">
        <v>213000</v>
      </c>
      <c r="F27" s="91">
        <v>50000</v>
      </c>
      <c r="G27" s="91">
        <v>258000</v>
      </c>
      <c r="H27" s="89">
        <f t="shared" si="0"/>
        <v>70812000</v>
      </c>
    </row>
    <row r="28" spans="1:8" ht="5.25" customHeight="1">
      <c r="A28" s="1"/>
      <c r="B28" s="3"/>
      <c r="C28" s="3"/>
      <c r="D28" s="9"/>
      <c r="E28" s="3"/>
      <c r="F28" s="3"/>
      <c r="G28" s="3"/>
      <c r="H28" s="64"/>
    </row>
    <row r="29" spans="1:8" ht="12.75">
      <c r="A29" s="4" t="s">
        <v>25</v>
      </c>
      <c r="B29" s="66">
        <f>SUM(B5:B28)</f>
        <v>99270566</v>
      </c>
      <c r="C29" s="66">
        <f aca="true" t="shared" si="1" ref="C29:H29">SUM(C5:C28)</f>
        <v>137501161</v>
      </c>
      <c r="D29" s="66">
        <f t="shared" si="1"/>
        <v>588422743</v>
      </c>
      <c r="E29" s="66">
        <f t="shared" si="1"/>
        <v>5054500</v>
      </c>
      <c r="F29" s="66">
        <f t="shared" si="1"/>
        <v>16937750</v>
      </c>
      <c r="G29" s="66">
        <f t="shared" si="1"/>
        <v>6593900</v>
      </c>
      <c r="H29" s="66">
        <f t="shared" si="1"/>
        <v>853780620</v>
      </c>
    </row>
    <row r="30" ht="12.75">
      <c r="A30" s="1"/>
    </row>
    <row r="31" spans="1:8" ht="12.75">
      <c r="A31" s="217" t="s">
        <v>638</v>
      </c>
      <c r="B31" s="217"/>
      <c r="C31" s="217"/>
      <c r="D31" s="217"/>
      <c r="E31" s="217"/>
      <c r="F31" s="217"/>
      <c r="G31" s="217"/>
      <c r="H31" s="217"/>
    </row>
    <row r="32" spans="1:8" ht="12.75">
      <c r="A32" s="218" t="s">
        <v>639</v>
      </c>
      <c r="B32" s="218"/>
      <c r="C32" s="218"/>
      <c r="D32" s="218"/>
      <c r="E32" s="218"/>
      <c r="F32" s="218"/>
      <c r="G32" s="218"/>
      <c r="H32" s="218"/>
    </row>
    <row r="33" spans="1:8" ht="12.75">
      <c r="A33" s="96" t="s">
        <v>640</v>
      </c>
      <c r="B33" s="5"/>
      <c r="C33" s="5"/>
      <c r="D33" s="5"/>
      <c r="E33" s="5"/>
      <c r="F33" s="5"/>
      <c r="G33" s="5"/>
      <c r="H33" s="5"/>
    </row>
    <row r="34" spans="1:8" ht="12.75">
      <c r="A34" s="5" t="s">
        <v>498</v>
      </c>
      <c r="B34" s="97"/>
      <c r="C34" s="97"/>
      <c r="D34" s="97"/>
      <c r="E34" s="97"/>
      <c r="F34" s="97"/>
      <c r="G34" s="97"/>
      <c r="H34" s="97"/>
    </row>
    <row r="35" spans="1:8" ht="12.75">
      <c r="A35" s="5" t="s">
        <v>500</v>
      </c>
      <c r="B35" s="5"/>
      <c r="C35" s="5"/>
      <c r="D35" s="5"/>
      <c r="E35" s="5"/>
      <c r="F35" s="5"/>
      <c r="G35" s="5"/>
      <c r="H35" s="5"/>
    </row>
    <row r="36" spans="1:8" ht="12.75">
      <c r="A36" s="5" t="s">
        <v>499</v>
      </c>
      <c r="B36" s="97"/>
      <c r="C36" s="97"/>
      <c r="D36" s="97"/>
      <c r="E36" s="97"/>
      <c r="F36" s="97"/>
      <c r="G36" s="97"/>
      <c r="H36" s="97"/>
    </row>
    <row r="38" ht="12.75">
      <c r="C38" s="12"/>
    </row>
    <row r="44" spans="1:7" s="18" customFormat="1" ht="12.75">
      <c r="A44" s="70"/>
      <c r="B44" s="70"/>
      <c r="C44" s="70"/>
      <c r="D44" s="70"/>
      <c r="E44" s="70"/>
      <c r="F44" s="70"/>
      <c r="G44" s="70"/>
    </row>
    <row r="45" spans="1:7" ht="12.75">
      <c r="A45" s="1"/>
      <c r="B45" s="3"/>
      <c r="C45" s="3"/>
      <c r="D45" s="3"/>
      <c r="E45" s="9"/>
      <c r="F45" s="3"/>
      <c r="G45" s="64"/>
    </row>
  </sheetData>
  <mergeCells count="2">
    <mergeCell ref="A31:H31"/>
    <mergeCell ref="A32:H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4"/>
  <sheetViews>
    <sheetView workbookViewId="0" topLeftCell="A1">
      <selection activeCell="C49" sqref="C49"/>
    </sheetView>
  </sheetViews>
  <sheetFormatPr defaultColWidth="9.140625" defaultRowHeight="12.75"/>
  <cols>
    <col min="6" max="6" width="4.28125" style="0" customWidth="1"/>
    <col min="8" max="8" width="9.28125" style="0" bestFit="1" customWidth="1"/>
    <col min="9" max="9" width="4.28125" style="0" customWidth="1"/>
    <col min="12" max="12" width="4.28125" style="0" customWidth="1"/>
  </cols>
  <sheetData>
    <row r="1" ht="12.75">
      <c r="A1" t="s">
        <v>634</v>
      </c>
    </row>
    <row r="3" spans="1:14" ht="12.75" customHeight="1">
      <c r="A3" s="6"/>
      <c r="B3" s="186" t="s">
        <v>99</v>
      </c>
      <c r="C3" s="186"/>
      <c r="D3" s="186"/>
      <c r="E3" s="186"/>
      <c r="F3" s="84"/>
      <c r="G3" s="187" t="s">
        <v>100</v>
      </c>
      <c r="H3" s="187"/>
      <c r="I3" s="84"/>
      <c r="J3" s="187" t="s">
        <v>101</v>
      </c>
      <c r="K3" s="187"/>
      <c r="L3" s="70"/>
      <c r="M3" s="185"/>
      <c r="N3" s="185"/>
    </row>
    <row r="4" spans="1:14" ht="25.5">
      <c r="A4" s="6" t="s">
        <v>36</v>
      </c>
      <c r="B4" s="84" t="s">
        <v>102</v>
      </c>
      <c r="C4" s="84" t="s">
        <v>102</v>
      </c>
      <c r="D4" s="84" t="s">
        <v>103</v>
      </c>
      <c r="E4" s="84" t="s">
        <v>103</v>
      </c>
      <c r="F4" s="84"/>
      <c r="G4" s="84" t="s">
        <v>102</v>
      </c>
      <c r="H4" s="84" t="s">
        <v>103</v>
      </c>
      <c r="I4" s="84"/>
      <c r="J4" s="84" t="s">
        <v>102</v>
      </c>
      <c r="K4" s="84" t="s">
        <v>103</v>
      </c>
      <c r="L4" s="84"/>
      <c r="M4" s="84"/>
      <c r="N4" s="84"/>
    </row>
    <row r="5" spans="1:14" ht="12.75">
      <c r="A5" s="6"/>
      <c r="B5" s="17" t="s">
        <v>104</v>
      </c>
      <c r="C5" s="17" t="s">
        <v>105</v>
      </c>
      <c r="D5" s="17" t="s">
        <v>104</v>
      </c>
      <c r="E5" s="17" t="s">
        <v>105</v>
      </c>
      <c r="F5" s="17"/>
      <c r="G5" s="17"/>
      <c r="H5" s="17"/>
      <c r="I5" s="17"/>
      <c r="J5" s="17"/>
      <c r="K5" s="17"/>
      <c r="L5" s="17"/>
      <c r="M5" s="17"/>
      <c r="N5" s="17"/>
    </row>
    <row r="7" spans="1:11" ht="12.75">
      <c r="A7">
        <v>1991</v>
      </c>
      <c r="B7" s="29">
        <v>3277</v>
      </c>
      <c r="C7">
        <v>0</v>
      </c>
      <c r="D7" s="29">
        <v>38485</v>
      </c>
      <c r="E7">
        <v>0</v>
      </c>
      <c r="G7" s="67">
        <v>747</v>
      </c>
      <c r="H7" s="29">
        <v>1735</v>
      </c>
      <c r="I7" s="29"/>
      <c r="J7" s="29">
        <v>1299</v>
      </c>
      <c r="K7" s="29">
        <v>23222</v>
      </c>
    </row>
    <row r="8" spans="1:11" ht="12.75">
      <c r="A8">
        <v>1992</v>
      </c>
      <c r="B8" s="29">
        <v>2650</v>
      </c>
      <c r="C8">
        <v>0</v>
      </c>
      <c r="D8" s="29">
        <v>36947</v>
      </c>
      <c r="E8">
        <v>0</v>
      </c>
      <c r="G8" s="67">
        <v>454</v>
      </c>
      <c r="H8" s="29">
        <v>1490</v>
      </c>
      <c r="I8" s="29"/>
      <c r="J8">
        <v>695</v>
      </c>
      <c r="K8" s="29">
        <v>20254</v>
      </c>
    </row>
    <row r="9" spans="1:11" ht="12.75">
      <c r="A9">
        <v>1993</v>
      </c>
      <c r="B9" s="29">
        <v>2110</v>
      </c>
      <c r="C9">
        <v>0</v>
      </c>
      <c r="D9" s="29">
        <v>34908</v>
      </c>
      <c r="E9">
        <v>0</v>
      </c>
      <c r="G9" s="13">
        <v>1412</v>
      </c>
      <c r="H9" s="29">
        <v>2281</v>
      </c>
      <c r="I9" s="29"/>
      <c r="J9">
        <v>601</v>
      </c>
      <c r="K9" s="29">
        <v>9298</v>
      </c>
    </row>
    <row r="10" spans="1:11" ht="12.75">
      <c r="A10">
        <v>1994</v>
      </c>
      <c r="B10" s="29">
        <v>4064</v>
      </c>
      <c r="C10">
        <v>0</v>
      </c>
      <c r="D10" s="29">
        <v>35184</v>
      </c>
      <c r="E10">
        <v>0</v>
      </c>
      <c r="G10" s="67">
        <v>810</v>
      </c>
      <c r="H10" s="29">
        <v>2449</v>
      </c>
      <c r="I10" s="29"/>
      <c r="J10">
        <v>341</v>
      </c>
      <c r="K10" s="29">
        <v>8495</v>
      </c>
    </row>
    <row r="11" spans="1:11" ht="12.75">
      <c r="A11">
        <v>1995</v>
      </c>
      <c r="B11" s="29">
        <v>4508</v>
      </c>
      <c r="C11">
        <v>0</v>
      </c>
      <c r="D11" s="29">
        <v>31796</v>
      </c>
      <c r="E11">
        <v>0</v>
      </c>
      <c r="G11" s="13">
        <v>1030</v>
      </c>
      <c r="H11" s="29">
        <v>2850</v>
      </c>
      <c r="I11" s="29"/>
      <c r="J11">
        <v>376</v>
      </c>
      <c r="K11" s="29">
        <v>7766</v>
      </c>
    </row>
    <row r="12" spans="1:11" ht="12.75">
      <c r="A12">
        <v>1996</v>
      </c>
      <c r="B12" s="13">
        <v>9496</v>
      </c>
      <c r="C12" s="67">
        <v>0</v>
      </c>
      <c r="D12" s="13">
        <v>37843</v>
      </c>
      <c r="E12" s="67">
        <v>0</v>
      </c>
      <c r="F12" s="67"/>
      <c r="G12" s="13">
        <v>2082</v>
      </c>
      <c r="H12" s="13">
        <v>3735</v>
      </c>
      <c r="I12" s="13"/>
      <c r="J12" s="67">
        <v>681</v>
      </c>
      <c r="K12" s="13">
        <v>9346</v>
      </c>
    </row>
    <row r="13" spans="1:11" ht="12.75">
      <c r="A13">
        <v>1997</v>
      </c>
      <c r="B13" s="13">
        <v>8671</v>
      </c>
      <c r="C13" s="67">
        <v>0</v>
      </c>
      <c r="D13" s="13">
        <v>44001</v>
      </c>
      <c r="E13" s="67">
        <v>0</v>
      </c>
      <c r="F13" s="67"/>
      <c r="G13" s="13">
        <v>2474</v>
      </c>
      <c r="H13" s="13">
        <v>5328</v>
      </c>
      <c r="I13" s="13"/>
      <c r="J13" s="13">
        <v>1872</v>
      </c>
      <c r="K13" s="13">
        <v>11320</v>
      </c>
    </row>
    <row r="14" spans="1:11" ht="12.75">
      <c r="A14">
        <v>1998</v>
      </c>
      <c r="B14" s="13">
        <v>9785</v>
      </c>
      <c r="C14" s="67">
        <v>0</v>
      </c>
      <c r="D14" s="13">
        <v>50738</v>
      </c>
      <c r="E14" s="67">
        <v>0</v>
      </c>
      <c r="F14" s="67"/>
      <c r="G14" s="13">
        <v>3194</v>
      </c>
      <c r="H14" s="95">
        <v>7276</v>
      </c>
      <c r="I14" s="13"/>
      <c r="J14" s="67">
        <v>427</v>
      </c>
      <c r="K14" s="13">
        <v>11033</v>
      </c>
    </row>
    <row r="15" spans="1:11" ht="12.75">
      <c r="A15">
        <v>1999</v>
      </c>
      <c r="B15" s="13">
        <v>11977</v>
      </c>
      <c r="C15" s="67">
        <v>0</v>
      </c>
      <c r="D15" s="13">
        <v>57012</v>
      </c>
      <c r="E15" s="67">
        <v>0</v>
      </c>
      <c r="F15" s="67"/>
      <c r="G15" s="13">
        <v>1755</v>
      </c>
      <c r="H15" s="95">
        <v>7652</v>
      </c>
      <c r="I15" s="13"/>
      <c r="J15" s="67">
        <v>308</v>
      </c>
      <c r="K15" s="13">
        <v>10176</v>
      </c>
    </row>
    <row r="16" spans="1:11" ht="12.75">
      <c r="A16">
        <v>2000</v>
      </c>
      <c r="B16" s="13">
        <v>4472</v>
      </c>
      <c r="C16" s="67">
        <v>614</v>
      </c>
      <c r="D16" s="13">
        <v>54773</v>
      </c>
      <c r="E16" s="67">
        <v>614</v>
      </c>
      <c r="F16" s="67"/>
      <c r="G16" s="13">
        <v>1142</v>
      </c>
      <c r="H16" s="95">
        <v>5860</v>
      </c>
      <c r="I16" s="13"/>
      <c r="J16" s="67">
        <v>523</v>
      </c>
      <c r="K16" s="13">
        <v>7805</v>
      </c>
    </row>
    <row r="17" spans="1:11" ht="12.75">
      <c r="A17">
        <v>2001</v>
      </c>
      <c r="B17" s="67">
        <v>859</v>
      </c>
      <c r="C17" s="67">
        <v>907</v>
      </c>
      <c r="D17" s="13">
        <v>49361</v>
      </c>
      <c r="E17" s="13">
        <v>1501</v>
      </c>
      <c r="F17" s="13"/>
      <c r="G17" s="67">
        <v>27</v>
      </c>
      <c r="H17" s="95">
        <v>3131</v>
      </c>
      <c r="I17" s="13"/>
      <c r="J17" s="67">
        <v>464</v>
      </c>
      <c r="K17" s="13">
        <v>8248</v>
      </c>
    </row>
    <row r="18" spans="1:11" ht="12.75">
      <c r="A18">
        <v>2002</v>
      </c>
      <c r="B18" s="67">
        <v>745</v>
      </c>
      <c r="C18" s="67">
        <v>826</v>
      </c>
      <c r="D18" s="13">
        <v>43380</v>
      </c>
      <c r="E18" s="13">
        <v>2175</v>
      </c>
      <c r="F18" s="13"/>
      <c r="G18" s="67">
        <v>61</v>
      </c>
      <c r="H18" s="95">
        <v>2165</v>
      </c>
      <c r="I18" s="13"/>
      <c r="J18" s="67">
        <v>261</v>
      </c>
      <c r="K18" s="13">
        <v>8100</v>
      </c>
    </row>
    <row r="19" spans="1:11" ht="12.75">
      <c r="A19">
        <v>2003</v>
      </c>
      <c r="B19" s="67">
        <v>857</v>
      </c>
      <c r="C19" s="13">
        <v>2602</v>
      </c>
      <c r="D19" s="13">
        <v>37151</v>
      </c>
      <c r="E19" s="13">
        <v>4358</v>
      </c>
      <c r="F19" s="13"/>
      <c r="G19" s="67">
        <v>101</v>
      </c>
      <c r="H19" s="95">
        <v>1871</v>
      </c>
      <c r="I19" s="13"/>
      <c r="J19" s="67">
        <v>676</v>
      </c>
      <c r="K19" s="13">
        <v>8424</v>
      </c>
    </row>
    <row r="20" spans="1:11" ht="12.75">
      <c r="A20" s="67">
        <v>2004</v>
      </c>
      <c r="B20" s="67">
        <v>639</v>
      </c>
      <c r="C20" s="13">
        <v>1989</v>
      </c>
      <c r="D20" s="13">
        <v>33452</v>
      </c>
      <c r="E20" s="13">
        <v>9760</v>
      </c>
      <c r="F20" s="13"/>
      <c r="G20" s="67">
        <v>141</v>
      </c>
      <c r="H20" s="95">
        <v>1581</v>
      </c>
      <c r="I20" s="13"/>
      <c r="J20" s="13">
        <v>66</v>
      </c>
      <c r="K20" s="13">
        <v>8313</v>
      </c>
    </row>
    <row r="22" spans="1:14" ht="12.75">
      <c r="A22" s="219" t="s">
        <v>106</v>
      </c>
      <c r="B22" s="219"/>
      <c r="C22" s="219"/>
      <c r="D22" s="219"/>
      <c r="E22" s="219"/>
      <c r="F22" s="219"/>
      <c r="G22" s="219"/>
      <c r="H22" s="219"/>
      <c r="I22" s="219"/>
      <c r="J22" s="219"/>
      <c r="K22" s="219"/>
      <c r="L22" s="16"/>
      <c r="M22" s="16"/>
      <c r="N22" s="16"/>
    </row>
    <row r="23" spans="1:14" ht="25.5" customHeight="1">
      <c r="A23" s="220" t="s">
        <v>609</v>
      </c>
      <c r="B23" s="220"/>
      <c r="C23" s="220"/>
      <c r="D23" s="220"/>
      <c r="E23" s="220"/>
      <c r="F23" s="220"/>
      <c r="G23" s="220"/>
      <c r="H23" s="220"/>
      <c r="I23" s="220"/>
      <c r="J23" s="220"/>
      <c r="K23" s="220"/>
      <c r="L23" s="15"/>
      <c r="M23" s="15"/>
      <c r="N23" s="15"/>
    </row>
    <row r="24" spans="1:14" ht="12.75">
      <c r="A24" s="219" t="s">
        <v>610</v>
      </c>
      <c r="B24" s="219"/>
      <c r="C24" s="219"/>
      <c r="D24" s="219"/>
      <c r="E24" s="219"/>
      <c r="F24" s="219"/>
      <c r="G24" s="219"/>
      <c r="H24" s="219"/>
      <c r="I24" s="219"/>
      <c r="J24" s="219"/>
      <c r="K24" s="219"/>
      <c r="L24" s="16"/>
      <c r="M24" s="16"/>
      <c r="N24" s="16"/>
    </row>
  </sheetData>
  <mergeCells count="7">
    <mergeCell ref="A22:K22"/>
    <mergeCell ref="A23:K23"/>
    <mergeCell ref="A24:K24"/>
    <mergeCell ref="M3:N3"/>
    <mergeCell ref="B3:E3"/>
    <mergeCell ref="G3:H3"/>
    <mergeCell ref="J3:K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2" max="2" width="8.28125" style="0" bestFit="1" customWidth="1"/>
    <col min="3" max="4" width="6.57421875" style="18" bestFit="1" customWidth="1"/>
    <col min="5" max="5" width="9.00390625" style="18" bestFit="1" customWidth="1"/>
    <col min="6" max="6" width="10.7109375" style="18" bestFit="1" customWidth="1"/>
    <col min="7" max="7" width="11.7109375" style="18" bestFit="1" customWidth="1"/>
    <col min="8" max="8" width="17.421875" style="18" bestFit="1" customWidth="1"/>
    <col min="9" max="9" width="6.00390625" style="18" bestFit="1" customWidth="1"/>
  </cols>
  <sheetData>
    <row r="1" ht="12.75">
      <c r="A1" t="s">
        <v>641</v>
      </c>
    </row>
    <row r="2" ht="5.25" customHeight="1"/>
    <row r="3" spans="1:9" s="6" customFormat="1" ht="14.25">
      <c r="A3" s="6" t="s">
        <v>469</v>
      </c>
      <c r="C3" s="17" t="s">
        <v>470</v>
      </c>
      <c r="D3" s="17" t="s">
        <v>471</v>
      </c>
      <c r="E3" s="17" t="s">
        <v>472</v>
      </c>
      <c r="F3" s="17" t="s">
        <v>473</v>
      </c>
      <c r="G3" s="17" t="s">
        <v>474</v>
      </c>
      <c r="H3" s="17" t="s">
        <v>475</v>
      </c>
      <c r="I3" s="17" t="s">
        <v>642</v>
      </c>
    </row>
    <row r="4" spans="1:9" s="6" customFormat="1" ht="12.75">
      <c r="A4" s="6" t="s">
        <v>476</v>
      </c>
      <c r="C4" s="17" t="s">
        <v>477</v>
      </c>
      <c r="D4" s="17" t="s">
        <v>477</v>
      </c>
      <c r="E4" s="17" t="s">
        <v>477</v>
      </c>
      <c r="F4" s="17" t="s">
        <v>478</v>
      </c>
      <c r="G4" s="17" t="s">
        <v>354</v>
      </c>
      <c r="H4" s="17" t="s">
        <v>354</v>
      </c>
      <c r="I4" s="17"/>
    </row>
    <row r="5" spans="3:9" s="6" customFormat="1" ht="4.5" customHeight="1">
      <c r="C5" s="17"/>
      <c r="D5" s="17"/>
      <c r="E5" s="17"/>
      <c r="F5" s="17"/>
      <c r="G5" s="17"/>
      <c r="H5" s="17"/>
      <c r="I5" s="17"/>
    </row>
    <row r="6" spans="1:9" ht="12.75">
      <c r="A6" s="18">
        <v>4136</v>
      </c>
      <c r="C6" s="50">
        <v>490.18140000000005</v>
      </c>
      <c r="D6" s="50">
        <v>1029.9059</v>
      </c>
      <c r="E6" s="62">
        <f aca="true" t="shared" si="0" ref="E6:E36">D6-C6</f>
        <v>539.7244999999999</v>
      </c>
      <c r="F6" s="63">
        <v>0.011668000000000001</v>
      </c>
      <c r="G6" s="18">
        <v>0.42</v>
      </c>
      <c r="H6" s="63">
        <v>0.02</v>
      </c>
      <c r="I6" s="43">
        <v>0.79</v>
      </c>
    </row>
    <row r="7" spans="1:9" ht="12.75">
      <c r="A7" s="18">
        <v>4136</v>
      </c>
      <c r="B7" t="s">
        <v>479</v>
      </c>
      <c r="C7" s="50">
        <v>770.0507</v>
      </c>
      <c r="D7" s="50">
        <v>990.2058000000001</v>
      </c>
      <c r="E7" s="62">
        <f t="shared" si="0"/>
        <v>220.15510000000006</v>
      </c>
      <c r="F7" s="63">
        <v>0.0172103</v>
      </c>
      <c r="G7" s="18">
        <v>0.48</v>
      </c>
      <c r="H7" s="63">
        <v>0.02</v>
      </c>
      <c r="I7" s="43">
        <v>0.97</v>
      </c>
    </row>
    <row r="8" spans="1:9" ht="12.75">
      <c r="A8" s="18">
        <v>4137</v>
      </c>
      <c r="C8" s="50">
        <v>104.992</v>
      </c>
      <c r="D8" s="50">
        <v>1252.0296</v>
      </c>
      <c r="E8" s="62">
        <f t="shared" si="0"/>
        <v>1147.0376</v>
      </c>
      <c r="F8" s="63">
        <v>0.0113763</v>
      </c>
      <c r="G8" s="18">
        <v>0.36</v>
      </c>
      <c r="H8" s="63">
        <v>0.022</v>
      </c>
      <c r="I8" s="43">
        <v>0.73</v>
      </c>
    </row>
    <row r="9" spans="1:9" ht="12.75">
      <c r="A9" s="18">
        <v>4137</v>
      </c>
      <c r="B9" t="s">
        <v>479</v>
      </c>
      <c r="C9" s="50">
        <v>546.9427</v>
      </c>
      <c r="D9" s="50">
        <v>1017.11</v>
      </c>
      <c r="E9" s="62">
        <f t="shared" si="0"/>
        <v>470.16730000000007</v>
      </c>
      <c r="F9" s="63">
        <v>0.015751800000000003</v>
      </c>
      <c r="G9" s="18">
        <v>0.52</v>
      </c>
      <c r="H9" s="63">
        <v>0.028</v>
      </c>
      <c r="I9" s="43">
        <v>1.02</v>
      </c>
    </row>
    <row r="10" spans="1:9" ht="12.75">
      <c r="A10" s="18">
        <v>4149</v>
      </c>
      <c r="C10" s="50">
        <v>563.0196</v>
      </c>
      <c r="D10" s="50">
        <v>1553.2254</v>
      </c>
      <c r="E10" s="62">
        <f t="shared" si="0"/>
        <v>990.2058000000001</v>
      </c>
      <c r="F10" s="63">
        <v>0.0142933</v>
      </c>
      <c r="G10" s="18">
        <v>0.46</v>
      </c>
      <c r="H10" s="63">
        <v>0.026</v>
      </c>
      <c r="I10" s="43">
        <v>0.92</v>
      </c>
    </row>
    <row r="11" spans="1:9" ht="12.75">
      <c r="A11" s="18">
        <v>4149</v>
      </c>
      <c r="C11" s="50">
        <v>563.0196</v>
      </c>
      <c r="D11" s="50">
        <v>1337.9918</v>
      </c>
      <c r="E11" s="62">
        <f t="shared" si="0"/>
        <v>774.9722</v>
      </c>
      <c r="F11" s="63">
        <v>0.015751800000000003</v>
      </c>
      <c r="G11" s="18">
        <v>0.51</v>
      </c>
      <c r="H11" s="63">
        <v>0.027</v>
      </c>
      <c r="I11" s="43">
        <v>1.01</v>
      </c>
    </row>
    <row r="12" spans="1:9" ht="12.75">
      <c r="A12" s="18">
        <v>4155</v>
      </c>
      <c r="C12" s="50">
        <v>608.9536</v>
      </c>
      <c r="D12" s="50">
        <v>1019.0786000000002</v>
      </c>
      <c r="E12" s="62">
        <f t="shared" si="0"/>
        <v>410.1250000000001</v>
      </c>
      <c r="F12" s="63">
        <v>0.0122514</v>
      </c>
      <c r="G12" s="18">
        <v>0.46</v>
      </c>
      <c r="H12" s="63">
        <v>0.018</v>
      </c>
      <c r="I12" s="43">
        <v>0.83</v>
      </c>
    </row>
    <row r="13" spans="1:9" ht="12.75">
      <c r="A13" s="18">
        <v>4181</v>
      </c>
      <c r="C13" s="50">
        <v>528.8972</v>
      </c>
      <c r="D13" s="50">
        <v>898.994</v>
      </c>
      <c r="E13" s="62">
        <f t="shared" si="0"/>
        <v>370.09680000000003</v>
      </c>
      <c r="F13" s="63">
        <v>0.021585800000000002</v>
      </c>
      <c r="G13" s="18">
        <v>0.33</v>
      </c>
      <c r="H13" s="63">
        <v>0.022</v>
      </c>
      <c r="I13" s="43">
        <v>0.92</v>
      </c>
    </row>
    <row r="14" spans="1:9" ht="12.75">
      <c r="A14" s="18">
        <v>4188</v>
      </c>
      <c r="C14" s="50">
        <v>595.5015000000001</v>
      </c>
      <c r="D14" s="50">
        <v>1399.0184</v>
      </c>
      <c r="E14" s="62">
        <f t="shared" si="0"/>
        <v>803.5168999999999</v>
      </c>
      <c r="F14" s="63">
        <v>0.016043500000000002</v>
      </c>
      <c r="G14" s="18">
        <v>0.47</v>
      </c>
      <c r="H14" s="63">
        <v>0.031</v>
      </c>
      <c r="I14" s="43">
        <v>1</v>
      </c>
    </row>
    <row r="15" spans="1:9" ht="12.75">
      <c r="A15" s="18">
        <v>4188</v>
      </c>
      <c r="B15" t="s">
        <v>479</v>
      </c>
      <c r="C15" s="50">
        <v>709.0241</v>
      </c>
      <c r="D15" s="50">
        <v>1209.0485</v>
      </c>
      <c r="E15" s="62">
        <f t="shared" si="0"/>
        <v>500.0244000000001</v>
      </c>
      <c r="F15" s="63">
        <v>0.0189605</v>
      </c>
      <c r="G15" s="18">
        <v>0.57</v>
      </c>
      <c r="H15" s="63">
        <v>0.032</v>
      </c>
      <c r="I15" s="43">
        <v>1.16</v>
      </c>
    </row>
    <row r="16" spans="1:9" ht="12.75">
      <c r="A16" s="18">
        <v>4210</v>
      </c>
      <c r="C16" s="50">
        <v>606.0006999999999</v>
      </c>
      <c r="D16" s="50">
        <v>1208.0642</v>
      </c>
      <c r="E16" s="62">
        <f t="shared" si="0"/>
        <v>602.0635000000001</v>
      </c>
      <c r="F16" s="63">
        <v>0.0125431</v>
      </c>
      <c r="G16" s="18">
        <v>0.53</v>
      </c>
      <c r="H16" s="63">
        <v>0.018</v>
      </c>
      <c r="I16" s="43">
        <v>0.9</v>
      </c>
    </row>
    <row r="17" spans="1:9" ht="12.75">
      <c r="A17" s="18">
        <v>4210</v>
      </c>
      <c r="B17" t="s">
        <v>479</v>
      </c>
      <c r="C17" s="50">
        <v>606.0006999999999</v>
      </c>
      <c r="D17" s="50">
        <v>928.1949</v>
      </c>
      <c r="E17" s="62">
        <f t="shared" si="0"/>
        <v>322.1942</v>
      </c>
      <c r="F17" s="63">
        <v>0.014876700000000001</v>
      </c>
      <c r="G17" s="18">
        <v>0.65</v>
      </c>
      <c r="H17" s="63">
        <v>0.021</v>
      </c>
      <c r="I17" s="43">
        <v>1.09</v>
      </c>
    </row>
    <row r="18" spans="1:9" ht="12.75">
      <c r="A18" s="18">
        <v>4250</v>
      </c>
      <c r="C18" s="50">
        <v>841.5765</v>
      </c>
      <c r="D18" s="50">
        <v>998.0802</v>
      </c>
      <c r="E18" s="62">
        <f t="shared" si="0"/>
        <v>156.50369999999998</v>
      </c>
      <c r="F18" s="63">
        <v>0.0172103</v>
      </c>
      <c r="G18" s="18">
        <v>0.43</v>
      </c>
      <c r="H18" s="63">
        <v>0.012</v>
      </c>
      <c r="I18" s="43">
        <v>0.85</v>
      </c>
    </row>
    <row r="19" spans="1:9" ht="12.75">
      <c r="A19" s="18">
        <v>4284</v>
      </c>
      <c r="C19" s="50">
        <v>813.688</v>
      </c>
      <c r="D19" s="50">
        <v>1809.1434</v>
      </c>
      <c r="E19" s="62">
        <f t="shared" si="0"/>
        <v>995.4553999999999</v>
      </c>
      <c r="F19" s="63">
        <v>0.0140016</v>
      </c>
      <c r="G19" s="18">
        <v>0.47</v>
      </c>
      <c r="H19" s="63">
        <v>0.018</v>
      </c>
      <c r="I19" s="43">
        <v>0.88</v>
      </c>
    </row>
    <row r="20" spans="1:9" ht="12.75">
      <c r="A20" s="18">
        <v>4284</v>
      </c>
      <c r="B20" t="s">
        <v>479</v>
      </c>
      <c r="C20" s="50">
        <v>813.688</v>
      </c>
      <c r="D20" s="50">
        <v>1189.0344</v>
      </c>
      <c r="E20" s="62">
        <f t="shared" si="0"/>
        <v>375.3464</v>
      </c>
      <c r="F20" s="63">
        <v>0.0189605</v>
      </c>
      <c r="G20" s="18">
        <v>0.62</v>
      </c>
      <c r="H20" s="63">
        <v>0.022</v>
      </c>
      <c r="I20" s="43">
        <v>1.15</v>
      </c>
    </row>
    <row r="21" spans="1:9" ht="12.75">
      <c r="A21" s="18">
        <v>4284</v>
      </c>
      <c r="B21" t="s">
        <v>479</v>
      </c>
      <c r="C21" s="50">
        <v>1189.0344</v>
      </c>
      <c r="D21" s="50">
        <v>1809.1434</v>
      </c>
      <c r="E21" s="62">
        <f t="shared" si="0"/>
        <v>620.1089999999999</v>
      </c>
      <c r="F21" s="63">
        <v>0.010792900000000001</v>
      </c>
      <c r="G21" s="18">
        <v>0.38</v>
      </c>
      <c r="H21" s="63">
        <v>0.016</v>
      </c>
      <c r="I21" s="43">
        <v>0.71</v>
      </c>
    </row>
    <row r="22" spans="1:9" ht="12.75">
      <c r="A22" s="18">
        <v>4292</v>
      </c>
      <c r="C22" s="50">
        <v>695.572</v>
      </c>
      <c r="D22" s="50">
        <v>2142.1649</v>
      </c>
      <c r="E22" s="62">
        <f t="shared" si="0"/>
        <v>1446.5929</v>
      </c>
      <c r="F22" s="63">
        <v>0.0110846</v>
      </c>
      <c r="G22" s="18">
        <v>0.43</v>
      </c>
      <c r="H22" s="63">
        <v>0.029</v>
      </c>
      <c r="I22" s="43">
        <v>0.84</v>
      </c>
    </row>
    <row r="23" spans="1:9" ht="12.75">
      <c r="A23" s="18">
        <v>4292</v>
      </c>
      <c r="B23" t="s">
        <v>479</v>
      </c>
      <c r="C23" s="50">
        <v>695.572</v>
      </c>
      <c r="D23" s="50">
        <v>1119.1491</v>
      </c>
      <c r="E23" s="62">
        <f t="shared" si="0"/>
        <v>423.5771000000001</v>
      </c>
      <c r="F23" s="63">
        <v>0.016043500000000002</v>
      </c>
      <c r="G23" s="18">
        <v>0.57</v>
      </c>
      <c r="H23" s="63">
        <v>0.021</v>
      </c>
      <c r="I23" s="43">
        <v>1.04</v>
      </c>
    </row>
    <row r="24" spans="1:9" ht="12.75">
      <c r="A24" s="18">
        <v>4292</v>
      </c>
      <c r="B24" t="s">
        <v>479</v>
      </c>
      <c r="C24" s="50">
        <v>1979.0992000000003</v>
      </c>
      <c r="D24" s="50">
        <v>2142.1649</v>
      </c>
      <c r="E24" s="62">
        <f t="shared" si="0"/>
        <v>163.06569999999988</v>
      </c>
      <c r="F24" s="63">
        <v>0.0140016</v>
      </c>
      <c r="G24" s="18">
        <v>0.53</v>
      </c>
      <c r="H24" s="63">
        <v>0.023</v>
      </c>
      <c r="I24" s="43">
        <v>0.97</v>
      </c>
    </row>
    <row r="25" spans="1:9" ht="12.75">
      <c r="A25" s="18">
        <v>4293</v>
      </c>
      <c r="C25" s="50">
        <v>812.0475</v>
      </c>
      <c r="D25" s="50">
        <v>2349.196</v>
      </c>
      <c r="E25" s="62">
        <f t="shared" si="0"/>
        <v>1537.1484999999998</v>
      </c>
      <c r="F25" s="63">
        <v>0.0172103</v>
      </c>
      <c r="G25" s="18">
        <v>0.43</v>
      </c>
      <c r="H25" s="63">
        <v>0.026</v>
      </c>
      <c r="I25" s="43">
        <v>0.95</v>
      </c>
    </row>
    <row r="26" spans="1:9" ht="12.75">
      <c r="A26" s="18">
        <v>4293</v>
      </c>
      <c r="B26" t="s">
        <v>479</v>
      </c>
      <c r="C26" s="50">
        <v>812.0475</v>
      </c>
      <c r="D26" s="50">
        <v>1349.1472</v>
      </c>
      <c r="E26" s="62">
        <f t="shared" si="0"/>
        <v>537.0997000000001</v>
      </c>
      <c r="F26" s="63">
        <v>0.0250862</v>
      </c>
      <c r="G26" s="18">
        <v>0.61</v>
      </c>
      <c r="H26" s="63">
        <v>0.02</v>
      </c>
      <c r="I26" s="43">
        <v>1.26</v>
      </c>
    </row>
    <row r="27" spans="1:9" ht="12.75">
      <c r="A27" s="18">
        <v>4300</v>
      </c>
      <c r="C27" s="50">
        <v>995.4553999999999</v>
      </c>
      <c r="D27" s="50">
        <v>2361.9919</v>
      </c>
      <c r="E27" s="62">
        <f t="shared" si="0"/>
        <v>1366.5365000000002</v>
      </c>
      <c r="F27" s="63">
        <v>0.0189605</v>
      </c>
      <c r="G27" s="18">
        <v>0.46</v>
      </c>
      <c r="H27" s="63">
        <v>0.033</v>
      </c>
      <c r="I27" s="43">
        <v>1.06</v>
      </c>
    </row>
    <row r="28" spans="1:9" ht="12.75">
      <c r="A28" s="18">
        <v>4300</v>
      </c>
      <c r="B28" t="s">
        <v>479</v>
      </c>
      <c r="C28" s="50">
        <v>995.4553999999999</v>
      </c>
      <c r="D28" s="50">
        <v>1429.2036</v>
      </c>
      <c r="E28" s="62">
        <f t="shared" si="0"/>
        <v>433.7482000000001</v>
      </c>
      <c r="F28" s="63">
        <v>0.0285866</v>
      </c>
      <c r="G28" s="18">
        <v>0.66</v>
      </c>
      <c r="H28" s="63">
        <v>0.017</v>
      </c>
      <c r="I28" s="43">
        <v>1.38</v>
      </c>
    </row>
    <row r="29" spans="1:9" ht="12.75">
      <c r="A29" s="18">
        <v>4300</v>
      </c>
      <c r="B29" t="s">
        <v>479</v>
      </c>
      <c r="C29" s="50">
        <v>2058.1713</v>
      </c>
      <c r="D29" s="50">
        <v>2361.9919</v>
      </c>
      <c r="E29" s="62">
        <f t="shared" si="0"/>
        <v>303.8206</v>
      </c>
      <c r="F29" s="63">
        <v>0.015168400000000002</v>
      </c>
      <c r="G29" s="18">
        <v>0.31</v>
      </c>
      <c r="H29" s="63">
        <v>0.081</v>
      </c>
      <c r="I29" s="43">
        <v>1.09</v>
      </c>
    </row>
    <row r="30" spans="1:9" ht="12.75">
      <c r="A30" s="18">
        <v>4301</v>
      </c>
      <c r="C30" s="50">
        <v>1004.9703000000001</v>
      </c>
      <c r="D30" s="50">
        <v>1220.2039</v>
      </c>
      <c r="E30" s="62">
        <f t="shared" si="0"/>
        <v>215.2335999999999</v>
      </c>
      <c r="F30" s="63">
        <v>0.02917</v>
      </c>
      <c r="G30" s="18">
        <v>0.73</v>
      </c>
      <c r="H30" s="63">
        <v>0.016</v>
      </c>
      <c r="I30" s="43">
        <v>1.46</v>
      </c>
    </row>
    <row r="31" spans="1:9" ht="12.75">
      <c r="A31" s="18">
        <v>4302</v>
      </c>
      <c r="C31" s="50">
        <v>961.0049</v>
      </c>
      <c r="D31" s="50">
        <v>2118.2136</v>
      </c>
      <c r="E31" s="62">
        <f t="shared" si="0"/>
        <v>1157.2087000000001</v>
      </c>
      <c r="F31" s="63">
        <v>0.016043500000000002</v>
      </c>
      <c r="G31" s="18">
        <v>0.43</v>
      </c>
      <c r="H31" s="63">
        <v>0.02</v>
      </c>
      <c r="I31" s="43">
        <v>0.9</v>
      </c>
    </row>
    <row r="32" spans="1:9" ht="12.75">
      <c r="A32" s="18">
        <v>4302</v>
      </c>
      <c r="B32" t="s">
        <v>479</v>
      </c>
      <c r="C32" s="50">
        <v>961.0049</v>
      </c>
      <c r="D32" s="50">
        <v>1349.1472</v>
      </c>
      <c r="E32" s="62">
        <f t="shared" si="0"/>
        <v>388.1423000000001</v>
      </c>
      <c r="F32" s="63">
        <v>0.019543900000000003</v>
      </c>
      <c r="G32" s="18">
        <v>0.52</v>
      </c>
      <c r="H32" s="63">
        <v>0.02</v>
      </c>
      <c r="I32" s="43">
        <v>1.05</v>
      </c>
    </row>
    <row r="33" spans="1:9" ht="12.75">
      <c r="A33" s="18">
        <v>4302</v>
      </c>
      <c r="B33" t="s">
        <v>479</v>
      </c>
      <c r="C33" s="50">
        <v>1528.9460000000001</v>
      </c>
      <c r="D33" s="50">
        <v>1939.0710000000001</v>
      </c>
      <c r="E33" s="62">
        <f t="shared" si="0"/>
        <v>410.125</v>
      </c>
      <c r="F33" s="63">
        <v>0.0169186</v>
      </c>
      <c r="G33" s="18">
        <v>0.41</v>
      </c>
      <c r="H33" s="63">
        <v>0.025</v>
      </c>
      <c r="I33" s="43">
        <v>0.91</v>
      </c>
    </row>
    <row r="34" spans="1:9" ht="12.75">
      <c r="A34" s="18">
        <v>4303</v>
      </c>
      <c r="C34" s="50">
        <v>1027.6092</v>
      </c>
      <c r="D34" s="50">
        <v>2258.9685</v>
      </c>
      <c r="E34" s="62">
        <f t="shared" si="0"/>
        <v>1231.3592999999998</v>
      </c>
      <c r="F34" s="63">
        <v>0.014585</v>
      </c>
      <c r="G34" s="18">
        <v>0.47</v>
      </c>
      <c r="H34" s="63">
        <v>0.027</v>
      </c>
      <c r="I34" s="43">
        <v>0.94</v>
      </c>
    </row>
    <row r="35" spans="1:9" ht="12.75">
      <c r="A35" s="18">
        <v>4303</v>
      </c>
      <c r="B35" t="s">
        <v>479</v>
      </c>
      <c r="C35" s="50">
        <v>1027.6092</v>
      </c>
      <c r="D35" s="50">
        <v>1309.1190000000001</v>
      </c>
      <c r="E35" s="62">
        <f t="shared" si="0"/>
        <v>281.50980000000004</v>
      </c>
      <c r="F35" s="63">
        <v>0.025377900000000002</v>
      </c>
      <c r="G35" s="18">
        <v>0.75</v>
      </c>
      <c r="H35" s="63">
        <v>0.018</v>
      </c>
      <c r="I35" s="43">
        <v>1.41</v>
      </c>
    </row>
    <row r="36" spans="1:9" ht="12.75">
      <c r="A36" s="18">
        <v>4303</v>
      </c>
      <c r="B36" t="s">
        <v>479</v>
      </c>
      <c r="C36" s="50">
        <v>2119.1979</v>
      </c>
      <c r="D36" s="50">
        <v>2258.9685</v>
      </c>
      <c r="E36" s="62">
        <f t="shared" si="0"/>
        <v>139.77059999999983</v>
      </c>
      <c r="F36" s="63">
        <v>0.016043500000000002</v>
      </c>
      <c r="G36" s="18">
        <v>0.35</v>
      </c>
      <c r="H36" s="63">
        <v>0.042</v>
      </c>
      <c r="I36" s="43">
        <v>0.94</v>
      </c>
    </row>
    <row r="38" spans="1:9" ht="12.75">
      <c r="A38" s="219" t="s">
        <v>643</v>
      </c>
      <c r="B38" s="219"/>
      <c r="C38" s="219"/>
      <c r="D38" s="219"/>
      <c r="E38" s="219"/>
      <c r="F38" s="219"/>
      <c r="G38" s="219"/>
      <c r="H38" s="219"/>
      <c r="I38" s="219"/>
    </row>
    <row r="39" spans="1:9" ht="25.5" customHeight="1">
      <c r="A39" s="215" t="s">
        <v>644</v>
      </c>
      <c r="B39" s="220"/>
      <c r="C39" s="220"/>
      <c r="D39" s="220"/>
      <c r="E39" s="220"/>
      <c r="F39" s="220"/>
      <c r="G39" s="220"/>
      <c r="H39" s="220"/>
      <c r="I39" s="220"/>
    </row>
  </sheetData>
  <mergeCells count="2">
    <mergeCell ref="A38:I38"/>
    <mergeCell ref="A39:I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I52" sqref="I52"/>
    </sheetView>
  </sheetViews>
  <sheetFormatPr defaultColWidth="9.140625" defaultRowHeight="12.75"/>
  <cols>
    <col min="1" max="1" width="23.140625" style="0" customWidth="1"/>
    <col min="2" max="2" width="11.7109375" style="0" bestFit="1" customWidth="1"/>
    <col min="3" max="3" width="10.7109375" style="0" bestFit="1" customWidth="1"/>
    <col min="4" max="4" width="12.7109375" style="0" bestFit="1" customWidth="1"/>
    <col min="5" max="5" width="10.7109375" style="0" bestFit="1" customWidth="1"/>
    <col min="6" max="6" width="10.00390625" style="0" customWidth="1"/>
    <col min="7" max="7" width="10.00390625" style="0" bestFit="1" customWidth="1"/>
    <col min="8" max="8" width="11.7109375" style="0" bestFit="1" customWidth="1"/>
    <col min="9" max="9" width="12.7109375" style="0" bestFit="1" customWidth="1"/>
  </cols>
  <sheetData>
    <row r="1" spans="1:9" ht="12.75">
      <c r="A1" s="35" t="s">
        <v>645</v>
      </c>
      <c r="B1" s="35"/>
      <c r="C1" s="35"/>
      <c r="D1" s="35"/>
      <c r="E1" s="35"/>
      <c r="F1" s="35"/>
      <c r="G1" s="35"/>
      <c r="H1" s="35"/>
      <c r="I1" s="35"/>
    </row>
    <row r="2" spans="1:9" ht="12.75">
      <c r="A2" s="35"/>
      <c r="B2" s="35"/>
      <c r="C2" s="35"/>
      <c r="D2" s="35"/>
      <c r="E2" s="35"/>
      <c r="F2" s="35"/>
      <c r="G2" s="35"/>
      <c r="H2" s="35"/>
      <c r="I2" s="35"/>
    </row>
    <row r="3" spans="1:9" ht="12.75">
      <c r="A3" s="6"/>
      <c r="B3" s="17"/>
      <c r="C3" s="17"/>
      <c r="D3" s="17" t="s">
        <v>37</v>
      </c>
      <c r="E3" s="17" t="s">
        <v>38</v>
      </c>
      <c r="F3" s="17" t="s">
        <v>38</v>
      </c>
      <c r="G3" s="17" t="s">
        <v>647</v>
      </c>
      <c r="H3" s="17" t="s">
        <v>38</v>
      </c>
      <c r="I3" s="17"/>
    </row>
    <row r="4" spans="1:9" ht="12.75">
      <c r="A4" s="6"/>
      <c r="B4" s="17" t="s">
        <v>39</v>
      </c>
      <c r="C4" s="17" t="s">
        <v>40</v>
      </c>
      <c r="D4" s="17" t="s">
        <v>41</v>
      </c>
      <c r="E4" s="17" t="s">
        <v>42</v>
      </c>
      <c r="F4" s="17" t="s">
        <v>43</v>
      </c>
      <c r="G4" s="17" t="s">
        <v>163</v>
      </c>
      <c r="H4" s="17" t="s">
        <v>44</v>
      </c>
      <c r="I4" s="17" t="s">
        <v>25</v>
      </c>
    </row>
    <row r="5" spans="1:9" ht="6" customHeight="1">
      <c r="A5" s="35"/>
      <c r="B5" s="42"/>
      <c r="C5" s="42"/>
      <c r="D5" s="42"/>
      <c r="E5" s="42"/>
      <c r="F5" s="42"/>
      <c r="G5" s="42"/>
      <c r="H5" s="42"/>
      <c r="I5" s="42"/>
    </row>
    <row r="6" spans="1:9" ht="12.75">
      <c r="A6" s="216" t="s">
        <v>45</v>
      </c>
      <c r="B6" s="216"/>
      <c r="C6" s="216"/>
      <c r="D6" s="216"/>
      <c r="E6" s="216"/>
      <c r="F6" s="216"/>
      <c r="G6" s="216"/>
      <c r="H6" s="216"/>
      <c r="I6" s="216"/>
    </row>
    <row r="7" spans="1:9" ht="6" customHeight="1">
      <c r="A7" s="35"/>
      <c r="B7" s="100"/>
      <c r="C7" s="100"/>
      <c r="D7" s="100"/>
      <c r="E7" s="100"/>
      <c r="F7" s="100"/>
      <c r="G7" s="100"/>
      <c r="H7" s="100"/>
      <c r="I7" s="100"/>
    </row>
    <row r="8" spans="1:9" ht="12.75">
      <c r="A8" s="35" t="s">
        <v>46</v>
      </c>
      <c r="B8" s="103">
        <v>17700000</v>
      </c>
      <c r="C8" s="102">
        <v>0</v>
      </c>
      <c r="D8" s="102">
        <v>0</v>
      </c>
      <c r="E8" s="102">
        <v>0</v>
      </c>
      <c r="F8" s="102">
        <v>0</v>
      </c>
      <c r="G8" s="102">
        <v>0</v>
      </c>
      <c r="H8" s="102">
        <v>0</v>
      </c>
      <c r="I8" s="104">
        <f>SUM(B8:H8)</f>
        <v>17700000</v>
      </c>
    </row>
    <row r="9" spans="1:9" ht="12.75">
      <c r="A9" s="35" t="s">
        <v>47</v>
      </c>
      <c r="B9" s="102">
        <v>0</v>
      </c>
      <c r="C9" s="102">
        <v>15000</v>
      </c>
      <c r="D9" s="102">
        <v>0</v>
      </c>
      <c r="E9" s="102">
        <v>0</v>
      </c>
      <c r="F9" s="102">
        <v>0</v>
      </c>
      <c r="G9" s="102">
        <v>0</v>
      </c>
      <c r="H9" s="102">
        <v>6200000</v>
      </c>
      <c r="I9" s="105">
        <f aca="true" t="shared" si="0" ref="I9:I14">SUM(B9:H9)</f>
        <v>6215000</v>
      </c>
    </row>
    <row r="10" spans="1:9" ht="12.75">
      <c r="A10" s="35" t="s">
        <v>48</v>
      </c>
      <c r="B10" s="102"/>
      <c r="C10" s="102"/>
      <c r="D10" s="102"/>
      <c r="E10" s="102"/>
      <c r="F10" s="102"/>
      <c r="G10" s="102"/>
      <c r="H10" s="102"/>
      <c r="I10" s="105">
        <f t="shared" si="0"/>
        <v>0</v>
      </c>
    </row>
    <row r="11" spans="1:9" ht="12.75">
      <c r="A11" s="37" t="s">
        <v>27</v>
      </c>
      <c r="B11" s="102">
        <v>120000</v>
      </c>
      <c r="C11" s="102">
        <v>4401500</v>
      </c>
      <c r="D11" s="102">
        <v>212250</v>
      </c>
      <c r="E11" s="102">
        <v>112300</v>
      </c>
      <c r="F11" s="102">
        <v>0</v>
      </c>
      <c r="G11" s="102">
        <v>0</v>
      </c>
      <c r="H11" s="102">
        <v>200000</v>
      </c>
      <c r="I11" s="105">
        <f t="shared" si="0"/>
        <v>5046050</v>
      </c>
    </row>
    <row r="12" spans="1:9" ht="12.75">
      <c r="A12" s="37" t="s">
        <v>34</v>
      </c>
      <c r="B12" s="102">
        <v>0</v>
      </c>
      <c r="C12" s="102">
        <v>4128000</v>
      </c>
      <c r="D12" s="102">
        <v>160761031</v>
      </c>
      <c r="E12" s="102">
        <v>105000</v>
      </c>
      <c r="F12" s="102">
        <v>0</v>
      </c>
      <c r="G12" s="102">
        <v>0</v>
      </c>
      <c r="H12" s="102">
        <v>7400000</v>
      </c>
      <c r="I12" s="105">
        <f t="shared" si="0"/>
        <v>172394031</v>
      </c>
    </row>
    <row r="13" spans="1:9" ht="12.75">
      <c r="A13" s="35" t="s">
        <v>49</v>
      </c>
      <c r="B13" s="102">
        <v>0</v>
      </c>
      <c r="C13" s="102">
        <v>0</v>
      </c>
      <c r="D13" s="102">
        <v>2760000</v>
      </c>
      <c r="E13" s="102">
        <v>0</v>
      </c>
      <c r="F13" s="102">
        <v>0</v>
      </c>
      <c r="G13" s="102">
        <v>0</v>
      </c>
      <c r="H13" s="102">
        <v>0</v>
      </c>
      <c r="I13" s="105">
        <f t="shared" si="0"/>
        <v>2760000</v>
      </c>
    </row>
    <row r="14" spans="1:9" ht="12.75">
      <c r="A14" s="35" t="s">
        <v>50</v>
      </c>
      <c r="B14" s="102">
        <v>0</v>
      </c>
      <c r="C14" s="102">
        <v>0</v>
      </c>
      <c r="D14" s="102">
        <v>3390000</v>
      </c>
      <c r="E14" s="102">
        <v>1166034</v>
      </c>
      <c r="F14" s="102">
        <v>0</v>
      </c>
      <c r="G14" s="102">
        <v>100000</v>
      </c>
      <c r="H14" s="102">
        <v>335400</v>
      </c>
      <c r="I14" s="105">
        <f t="shared" si="0"/>
        <v>4991434</v>
      </c>
    </row>
    <row r="15" spans="1:9" ht="12.75">
      <c r="A15" s="35"/>
      <c r="B15" s="100"/>
      <c r="C15" s="100"/>
      <c r="D15" s="100"/>
      <c r="E15" s="100"/>
      <c r="F15" s="100"/>
      <c r="G15" s="100"/>
      <c r="H15" s="100"/>
      <c r="I15" s="26"/>
    </row>
    <row r="16" spans="1:9" ht="12.75">
      <c r="A16" s="6" t="s">
        <v>51</v>
      </c>
      <c r="B16" s="101">
        <f>SUM(B8:B14)</f>
        <v>17820000</v>
      </c>
      <c r="C16" s="101">
        <f aca="true" t="shared" si="1" ref="C16:I16">SUM(C8:C14)</f>
        <v>8544500</v>
      </c>
      <c r="D16" s="101">
        <f t="shared" si="1"/>
        <v>167123281</v>
      </c>
      <c r="E16" s="101">
        <f t="shared" si="1"/>
        <v>1383334</v>
      </c>
      <c r="F16" s="101">
        <f t="shared" si="1"/>
        <v>0</v>
      </c>
      <c r="G16" s="98">
        <f t="shared" si="1"/>
        <v>100000</v>
      </c>
      <c r="H16" s="98">
        <f t="shared" si="1"/>
        <v>14135400</v>
      </c>
      <c r="I16" s="98">
        <f t="shared" si="1"/>
        <v>209106515</v>
      </c>
    </row>
    <row r="17" spans="1:9" ht="12.75">
      <c r="A17" s="35"/>
      <c r="B17" s="35"/>
      <c r="C17" s="35"/>
      <c r="D17" s="35"/>
      <c r="E17" s="35"/>
      <c r="F17" s="35"/>
      <c r="G17" s="35"/>
      <c r="H17" s="35"/>
      <c r="I17" s="35"/>
    </row>
    <row r="18" spans="1:9" ht="12.75">
      <c r="A18" s="216" t="s">
        <v>52</v>
      </c>
      <c r="B18" s="216"/>
      <c r="C18" s="216"/>
      <c r="D18" s="216"/>
      <c r="E18" s="216"/>
      <c r="F18" s="216"/>
      <c r="G18" s="216"/>
      <c r="H18" s="216"/>
      <c r="I18" s="216"/>
    </row>
    <row r="19" spans="1:9" ht="6" customHeight="1">
      <c r="A19" s="35"/>
      <c r="B19" s="35"/>
      <c r="C19" s="35"/>
      <c r="D19" s="35"/>
      <c r="E19" s="35"/>
      <c r="F19" s="35"/>
      <c r="G19" s="35"/>
      <c r="H19" s="35"/>
      <c r="I19" s="35"/>
    </row>
    <row r="20" spans="1:9" ht="12.75">
      <c r="A20" s="35" t="s">
        <v>35</v>
      </c>
      <c r="B20" s="35"/>
      <c r="C20" s="35"/>
      <c r="D20" s="35"/>
      <c r="E20" s="35"/>
      <c r="F20" s="35"/>
      <c r="G20" s="35"/>
      <c r="H20" s="35"/>
      <c r="I20" s="35"/>
    </row>
    <row r="21" spans="1:9" ht="12.75">
      <c r="A21" s="37" t="s">
        <v>53</v>
      </c>
      <c r="B21" s="102">
        <v>207</v>
      </c>
      <c r="C21" s="102">
        <v>2510</v>
      </c>
      <c r="D21" s="102">
        <v>64434</v>
      </c>
      <c r="E21" s="102">
        <v>835</v>
      </c>
      <c r="F21" s="102">
        <v>0</v>
      </c>
      <c r="G21" s="102">
        <v>45</v>
      </c>
      <c r="H21" s="102">
        <v>5440</v>
      </c>
      <c r="I21" s="105">
        <f>SUM(B21:H21)</f>
        <v>73471</v>
      </c>
    </row>
    <row r="22" spans="1:9" ht="14.25">
      <c r="A22" s="37" t="s">
        <v>480</v>
      </c>
      <c r="B22" s="102">
        <v>1</v>
      </c>
      <c r="C22" s="102">
        <v>10</v>
      </c>
      <c r="D22" s="102">
        <v>248</v>
      </c>
      <c r="E22" s="102">
        <v>3</v>
      </c>
      <c r="F22" s="102">
        <v>0</v>
      </c>
      <c r="G22" s="102">
        <v>0</v>
      </c>
      <c r="H22" s="102">
        <v>21</v>
      </c>
      <c r="I22" s="105">
        <f>SUM(B22:H22)</f>
        <v>283</v>
      </c>
    </row>
    <row r="23" spans="1:9" ht="12.75">
      <c r="A23" s="35" t="s">
        <v>54</v>
      </c>
      <c r="B23" s="102"/>
      <c r="C23" s="102"/>
      <c r="D23" s="102"/>
      <c r="E23" s="102"/>
      <c r="F23" s="102"/>
      <c r="G23" s="102"/>
      <c r="H23" s="102"/>
      <c r="I23" s="105"/>
    </row>
    <row r="24" spans="1:9" ht="14.25">
      <c r="A24" s="37" t="s">
        <v>646</v>
      </c>
      <c r="B24" s="102">
        <v>25</v>
      </c>
      <c r="C24" s="102">
        <v>1</v>
      </c>
      <c r="D24" s="102">
        <v>14</v>
      </c>
      <c r="E24" s="102">
        <v>5</v>
      </c>
      <c r="F24" s="102">
        <v>2</v>
      </c>
      <c r="G24" s="102">
        <v>1</v>
      </c>
      <c r="H24" s="102">
        <v>0</v>
      </c>
      <c r="I24" s="105">
        <f>SUM(B24:H24)</f>
        <v>48</v>
      </c>
    </row>
    <row r="25" spans="1:9" ht="12.75">
      <c r="A25" s="35"/>
      <c r="B25" s="35"/>
      <c r="C25" s="35"/>
      <c r="D25" s="35"/>
      <c r="E25" s="35"/>
      <c r="F25" s="35"/>
      <c r="G25" s="35"/>
      <c r="H25" s="35"/>
      <c r="I25" s="35"/>
    </row>
    <row r="26" spans="1:9" ht="12.75">
      <c r="A26" s="7" t="s">
        <v>56</v>
      </c>
      <c r="B26" s="35"/>
      <c r="C26" s="35"/>
      <c r="D26" s="35"/>
      <c r="E26" s="35"/>
      <c r="F26" s="35"/>
      <c r="G26" s="35"/>
      <c r="H26" s="35"/>
      <c r="I26" s="35"/>
    </row>
    <row r="27" spans="1:9" ht="12.75">
      <c r="A27" s="7" t="s">
        <v>57</v>
      </c>
      <c r="B27" s="35"/>
      <c r="C27" s="35"/>
      <c r="D27" s="35"/>
      <c r="E27" s="35"/>
      <c r="F27" s="35"/>
      <c r="G27" s="35"/>
      <c r="H27" s="35"/>
      <c r="I27" s="35"/>
    </row>
    <row r="28" spans="1:9" ht="12.75">
      <c r="A28" s="5" t="s">
        <v>55</v>
      </c>
      <c r="B28" s="35"/>
      <c r="C28" s="35"/>
      <c r="D28" s="35"/>
      <c r="E28" s="35"/>
      <c r="F28" s="35"/>
      <c r="G28" s="35"/>
      <c r="H28" s="35"/>
      <c r="I28" s="35"/>
    </row>
    <row r="29" spans="2:9" ht="12.75">
      <c r="B29" s="5"/>
      <c r="C29" s="5"/>
      <c r="D29" s="5"/>
      <c r="E29" s="5"/>
      <c r="F29" s="5"/>
      <c r="G29" s="5"/>
      <c r="H29" s="5"/>
      <c r="I29" s="5"/>
    </row>
  </sheetData>
  <mergeCells count="2">
    <mergeCell ref="A6:I6"/>
    <mergeCell ref="A18:I18"/>
  </mergeCells>
  <printOptions/>
  <pageMargins left="0.25" right="0.25" top="1" bottom="1" header="0.5" footer="0.5"/>
  <pageSetup fitToHeight="1" fitToWidth="1" horizontalDpi="200" verticalDpi="200" orientation="portrait" scale="98" r:id="rId1"/>
  <headerFooter alignWithMargins="0">
    <oddHeader>&amp;CMineral Development By Region 2004</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7.57421875" style="0" customWidth="1"/>
    <col min="2" max="4" width="11.7109375" style="0" bestFit="1" customWidth="1"/>
    <col min="5" max="6" width="10.7109375" style="0" bestFit="1" customWidth="1"/>
    <col min="7" max="7" width="13.421875" style="0" bestFit="1" customWidth="1"/>
  </cols>
  <sheetData>
    <row r="1" spans="1:7" ht="12.75">
      <c r="A1" s="117" t="s">
        <v>648</v>
      </c>
      <c r="B1" s="118"/>
      <c r="C1" s="118"/>
      <c r="D1" s="118"/>
      <c r="E1" s="118"/>
      <c r="F1" s="118"/>
      <c r="G1" s="118"/>
    </row>
    <row r="2" spans="1:7" ht="6" customHeight="1">
      <c r="A2" s="107"/>
      <c r="B2" s="106"/>
      <c r="C2" s="106"/>
      <c r="D2" s="106"/>
      <c r="E2" s="106"/>
      <c r="F2" s="106"/>
      <c r="G2" s="106"/>
    </row>
    <row r="3" spans="1:7" ht="12.75">
      <c r="A3" s="108"/>
      <c r="B3" s="17" t="s">
        <v>28</v>
      </c>
      <c r="C3" s="17" t="s">
        <v>58</v>
      </c>
      <c r="D3" s="17" t="s">
        <v>31</v>
      </c>
      <c r="E3" s="17" t="s">
        <v>32</v>
      </c>
      <c r="F3" s="17" t="s">
        <v>30</v>
      </c>
      <c r="G3" s="17"/>
    </row>
    <row r="4" spans="1:7" ht="12.75">
      <c r="A4" s="40" t="s">
        <v>36</v>
      </c>
      <c r="B4" s="17" t="s">
        <v>59</v>
      </c>
      <c r="C4" s="17" t="s">
        <v>60</v>
      </c>
      <c r="D4" s="17" t="s">
        <v>59</v>
      </c>
      <c r="E4" s="17" t="s">
        <v>61</v>
      </c>
      <c r="F4" s="17" t="s">
        <v>62</v>
      </c>
      <c r="G4" s="17" t="s">
        <v>25</v>
      </c>
    </row>
    <row r="5" spans="1:7" ht="6" customHeight="1">
      <c r="A5" s="41"/>
      <c r="B5" s="106"/>
      <c r="C5" s="106"/>
      <c r="D5" s="106"/>
      <c r="E5" s="106"/>
      <c r="F5" s="106"/>
      <c r="G5" s="106"/>
    </row>
    <row r="6" spans="1:7" ht="12.75">
      <c r="A6" s="41">
        <v>1982</v>
      </c>
      <c r="B6" s="109">
        <v>10270000</v>
      </c>
      <c r="C6" s="115" t="s">
        <v>63</v>
      </c>
      <c r="D6" s="109">
        <v>19320000</v>
      </c>
      <c r="E6" s="109">
        <v>4251000</v>
      </c>
      <c r="F6" s="109">
        <v>7750000</v>
      </c>
      <c r="G6" s="112">
        <f>SUM(B6:F6)</f>
        <v>41591000</v>
      </c>
    </row>
    <row r="7" spans="1:7" ht="12.75">
      <c r="A7" s="41">
        <v>1983</v>
      </c>
      <c r="B7" s="110">
        <v>19500000</v>
      </c>
      <c r="C7" s="114" t="s">
        <v>63</v>
      </c>
      <c r="D7" s="110">
        <v>7112500</v>
      </c>
      <c r="E7" s="110">
        <v>1000000</v>
      </c>
      <c r="F7" s="110">
        <v>250000</v>
      </c>
      <c r="G7" s="113">
        <f aca="true" t="shared" si="0" ref="G7:G28">SUM(B7:F7)</f>
        <v>27862500</v>
      </c>
    </row>
    <row r="8" spans="1:7" ht="12.75">
      <c r="A8" s="41">
        <v>1984</v>
      </c>
      <c r="B8" s="110">
        <v>10710500</v>
      </c>
      <c r="C8" s="114" t="s">
        <v>63</v>
      </c>
      <c r="D8" s="110">
        <v>15058555</v>
      </c>
      <c r="E8" s="110">
        <v>579000</v>
      </c>
      <c r="F8" s="110">
        <v>27000000</v>
      </c>
      <c r="G8" s="113">
        <f t="shared" si="0"/>
        <v>53348055</v>
      </c>
    </row>
    <row r="9" spans="1:7" ht="12.75">
      <c r="A9" s="41">
        <v>1985</v>
      </c>
      <c r="B9" s="110">
        <v>13000000</v>
      </c>
      <c r="C9" s="114" t="s">
        <v>63</v>
      </c>
      <c r="D9" s="110">
        <v>16890755</v>
      </c>
      <c r="E9" s="110">
        <v>1830000</v>
      </c>
      <c r="F9" s="110">
        <v>2400000</v>
      </c>
      <c r="G9" s="113">
        <f t="shared" si="0"/>
        <v>34120755</v>
      </c>
    </row>
    <row r="10" spans="1:7" ht="12.75">
      <c r="A10" s="41">
        <v>1986</v>
      </c>
      <c r="B10" s="110">
        <v>3260800</v>
      </c>
      <c r="C10" s="110">
        <v>8000000</v>
      </c>
      <c r="D10" s="110">
        <v>12417172</v>
      </c>
      <c r="E10" s="110">
        <v>124000</v>
      </c>
      <c r="F10" s="110">
        <v>530000</v>
      </c>
      <c r="G10" s="113">
        <f t="shared" si="0"/>
        <v>24331972</v>
      </c>
    </row>
    <row r="11" spans="1:7" ht="12.75">
      <c r="A11" s="41">
        <v>1987</v>
      </c>
      <c r="B11" s="110">
        <v>38080000</v>
      </c>
      <c r="C11" s="110">
        <v>48000000</v>
      </c>
      <c r="D11" s="110">
        <v>13640848</v>
      </c>
      <c r="E11" s="110">
        <v>188000</v>
      </c>
      <c r="F11" s="110">
        <v>342000</v>
      </c>
      <c r="G11" s="113">
        <f t="shared" si="0"/>
        <v>100250848</v>
      </c>
    </row>
    <row r="12" spans="1:7" ht="12.75">
      <c r="A12" s="41">
        <v>1988</v>
      </c>
      <c r="B12" s="110">
        <v>165500000</v>
      </c>
      <c r="C12" s="110">
        <v>69000000</v>
      </c>
      <c r="D12" s="110">
        <v>40445400</v>
      </c>
      <c r="E12" s="114" t="s">
        <v>650</v>
      </c>
      <c r="F12" s="114" t="s">
        <v>650</v>
      </c>
      <c r="G12" s="113">
        <f t="shared" si="0"/>
        <v>274945400</v>
      </c>
    </row>
    <row r="13" spans="1:7" ht="12.75">
      <c r="A13" s="41">
        <v>1989</v>
      </c>
      <c r="B13" s="110">
        <v>118200000</v>
      </c>
      <c r="C13" s="110">
        <v>411000</v>
      </c>
      <c r="D13" s="110">
        <v>6465350</v>
      </c>
      <c r="E13" s="110">
        <v>7000000</v>
      </c>
      <c r="F13" s="110">
        <v>2196000</v>
      </c>
      <c r="G13" s="113">
        <f t="shared" si="0"/>
        <v>134272350</v>
      </c>
    </row>
    <row r="14" spans="1:7" ht="12.75">
      <c r="A14" s="41">
        <v>1990</v>
      </c>
      <c r="B14" s="114" t="s">
        <v>650</v>
      </c>
      <c r="C14" s="110">
        <v>4101000</v>
      </c>
      <c r="D14" s="110">
        <v>7136500</v>
      </c>
      <c r="E14" s="110">
        <v>30000</v>
      </c>
      <c r="F14" s="110">
        <v>3079000</v>
      </c>
      <c r="G14" s="113">
        <f t="shared" si="0"/>
        <v>14346500</v>
      </c>
    </row>
    <row r="15" spans="1:7" ht="12.75">
      <c r="A15" s="41">
        <v>1991</v>
      </c>
      <c r="B15" s="114" t="s">
        <v>650</v>
      </c>
      <c r="C15" s="110">
        <v>8000000</v>
      </c>
      <c r="D15" s="110">
        <v>14994350</v>
      </c>
      <c r="E15" s="110">
        <v>262000</v>
      </c>
      <c r="F15" s="110">
        <v>2318000</v>
      </c>
      <c r="G15" s="113">
        <f t="shared" si="0"/>
        <v>25574350</v>
      </c>
    </row>
    <row r="16" spans="1:7" ht="12.75">
      <c r="A16" s="41">
        <v>1992</v>
      </c>
      <c r="B16" s="110">
        <v>80000</v>
      </c>
      <c r="C16" s="110">
        <v>4300000</v>
      </c>
      <c r="D16" s="110">
        <v>23151300</v>
      </c>
      <c r="E16" s="110">
        <v>404000</v>
      </c>
      <c r="F16" s="110">
        <v>1655000</v>
      </c>
      <c r="G16" s="113">
        <f t="shared" si="0"/>
        <v>29590300</v>
      </c>
    </row>
    <row r="17" spans="1:7" ht="12.75">
      <c r="A17" s="41">
        <v>1993</v>
      </c>
      <c r="B17" s="114" t="s">
        <v>650</v>
      </c>
      <c r="C17" s="110">
        <v>10731136</v>
      </c>
      <c r="D17" s="110">
        <v>15103000</v>
      </c>
      <c r="E17" s="110">
        <v>433500</v>
      </c>
      <c r="F17" s="110">
        <v>1400000</v>
      </c>
      <c r="G17" s="113">
        <f t="shared" si="0"/>
        <v>27667636</v>
      </c>
    </row>
    <row r="18" spans="1:7" ht="12.75">
      <c r="A18" s="41">
        <v>1994</v>
      </c>
      <c r="B18" s="110">
        <v>10000000</v>
      </c>
      <c r="C18" s="110">
        <v>5000000</v>
      </c>
      <c r="D18" s="110">
        <v>27392850</v>
      </c>
      <c r="E18" s="110">
        <v>5000</v>
      </c>
      <c r="F18" s="110">
        <v>2545000</v>
      </c>
      <c r="G18" s="113">
        <f t="shared" si="0"/>
        <v>44942850</v>
      </c>
    </row>
    <row r="19" spans="1:7" ht="12.75">
      <c r="A19" s="41">
        <v>1995</v>
      </c>
      <c r="B19" s="110">
        <v>11200000</v>
      </c>
      <c r="C19" s="110">
        <v>9590000</v>
      </c>
      <c r="D19" s="110">
        <v>127165750</v>
      </c>
      <c r="E19" s="110">
        <v>426000</v>
      </c>
      <c r="F19" s="110">
        <v>200000</v>
      </c>
      <c r="G19" s="113">
        <f t="shared" si="0"/>
        <v>148581750</v>
      </c>
    </row>
    <row r="20" spans="1:7" ht="12.75">
      <c r="A20" s="41">
        <v>1996</v>
      </c>
      <c r="B20" s="110">
        <v>60000000</v>
      </c>
      <c r="C20" s="110">
        <v>60100000</v>
      </c>
      <c r="D20" s="110">
        <v>273042000</v>
      </c>
      <c r="E20" s="110">
        <v>495000</v>
      </c>
      <c r="F20" s="110">
        <v>400000</v>
      </c>
      <c r="G20" s="113">
        <f t="shared" si="0"/>
        <v>394037000</v>
      </c>
    </row>
    <row r="21" spans="1:7" ht="12.75">
      <c r="A21" s="41">
        <v>1997</v>
      </c>
      <c r="B21" s="110">
        <v>133880000</v>
      </c>
      <c r="C21" s="110">
        <v>7300000</v>
      </c>
      <c r="D21" s="110">
        <v>26299000</v>
      </c>
      <c r="E21" s="110">
        <v>500000</v>
      </c>
      <c r="F21" s="110">
        <v>410000</v>
      </c>
      <c r="G21" s="113">
        <f t="shared" si="0"/>
        <v>168389000</v>
      </c>
    </row>
    <row r="22" spans="1:7" ht="12.75">
      <c r="A22" s="41">
        <v>1998</v>
      </c>
      <c r="B22" s="110">
        <v>28000000</v>
      </c>
      <c r="C22" s="110">
        <v>5600000</v>
      </c>
      <c r="D22" s="110">
        <v>15602000</v>
      </c>
      <c r="E22" s="110">
        <v>5355000</v>
      </c>
      <c r="F22" s="110">
        <v>850000</v>
      </c>
      <c r="G22" s="113">
        <f t="shared" si="0"/>
        <v>55407000</v>
      </c>
    </row>
    <row r="23" spans="1:7" ht="12.75">
      <c r="A23" s="41">
        <v>1999</v>
      </c>
      <c r="B23" s="110">
        <v>12500000</v>
      </c>
      <c r="C23" s="110">
        <v>2500000</v>
      </c>
      <c r="D23" s="110">
        <v>15864000</v>
      </c>
      <c r="E23" s="110">
        <v>400000</v>
      </c>
      <c r="F23" s="110">
        <v>2575000</v>
      </c>
      <c r="G23" s="113">
        <f t="shared" si="0"/>
        <v>33839000</v>
      </c>
    </row>
    <row r="24" spans="1:7" ht="12.75">
      <c r="A24" s="41">
        <v>2000</v>
      </c>
      <c r="B24" s="110">
        <v>100000000</v>
      </c>
      <c r="C24" s="110">
        <v>16400000</v>
      </c>
      <c r="D24" s="110">
        <v>24699000</v>
      </c>
      <c r="E24" s="110">
        <v>611000</v>
      </c>
      <c r="F24" s="114" t="s">
        <v>650</v>
      </c>
      <c r="G24" s="113">
        <f t="shared" si="0"/>
        <v>141710000</v>
      </c>
    </row>
    <row r="25" spans="1:7" ht="12.75">
      <c r="A25" s="41">
        <v>2001</v>
      </c>
      <c r="B25" s="110">
        <v>43800000</v>
      </c>
      <c r="C25" s="110">
        <v>3300000</v>
      </c>
      <c r="D25" s="110">
        <v>32719000</v>
      </c>
      <c r="E25" s="110">
        <v>300000</v>
      </c>
      <c r="F25" s="110">
        <v>1040000</v>
      </c>
      <c r="G25" s="113">
        <f t="shared" si="0"/>
        <v>81159000</v>
      </c>
    </row>
    <row r="26" spans="1:7" ht="12.75">
      <c r="A26" s="41">
        <v>2002</v>
      </c>
      <c r="B26" s="114" t="s">
        <v>650</v>
      </c>
      <c r="C26" s="110">
        <v>5700000</v>
      </c>
      <c r="D26" s="110">
        <v>26655000</v>
      </c>
      <c r="E26" s="110">
        <v>250000</v>
      </c>
      <c r="F26" s="110">
        <v>1450000</v>
      </c>
      <c r="G26" s="113">
        <f t="shared" si="0"/>
        <v>34055000</v>
      </c>
    </row>
    <row r="27" spans="1:7" ht="12.75">
      <c r="A27" s="41">
        <v>2003</v>
      </c>
      <c r="B27" s="114" t="s">
        <v>650</v>
      </c>
      <c r="C27" s="114" t="s">
        <v>650</v>
      </c>
      <c r="D27" s="110">
        <v>38839332</v>
      </c>
      <c r="E27" s="110">
        <v>315000</v>
      </c>
      <c r="F27" s="114" t="s">
        <v>650</v>
      </c>
      <c r="G27" s="113">
        <f t="shared" si="0"/>
        <v>39154332</v>
      </c>
    </row>
    <row r="28" spans="1:7" ht="12.75">
      <c r="A28" s="41">
        <v>2004</v>
      </c>
      <c r="B28" s="110">
        <v>17700000</v>
      </c>
      <c r="C28" s="110">
        <v>6215000</v>
      </c>
      <c r="D28" s="110">
        <v>177440081</v>
      </c>
      <c r="E28" s="110">
        <v>4991434</v>
      </c>
      <c r="F28" s="110">
        <v>2760000</v>
      </c>
      <c r="G28" s="113">
        <f t="shared" si="0"/>
        <v>209106515</v>
      </c>
    </row>
    <row r="29" spans="1:7" ht="6" customHeight="1">
      <c r="A29" s="41"/>
      <c r="B29" s="110"/>
      <c r="C29" s="110"/>
      <c r="D29" s="110"/>
      <c r="E29" s="110"/>
      <c r="F29" s="110"/>
      <c r="G29" s="111"/>
    </row>
    <row r="30" spans="1:7" ht="12.75">
      <c r="A30" s="56" t="s">
        <v>51</v>
      </c>
      <c r="B30" s="116">
        <f aca="true" t="shared" si="1" ref="B30:G30">SUM(B6:B29)</f>
        <v>795681300</v>
      </c>
      <c r="C30" s="116">
        <f t="shared" si="1"/>
        <v>274248136</v>
      </c>
      <c r="D30" s="116">
        <f t="shared" si="1"/>
        <v>977453743</v>
      </c>
      <c r="E30" s="116">
        <f t="shared" si="1"/>
        <v>29749934</v>
      </c>
      <c r="F30" s="116">
        <f t="shared" si="1"/>
        <v>61150000</v>
      </c>
      <c r="G30" s="116">
        <f t="shared" si="1"/>
        <v>2138283113</v>
      </c>
    </row>
    <row r="32" spans="1:7" ht="12.75">
      <c r="A32" s="219" t="s">
        <v>649</v>
      </c>
      <c r="B32" s="219"/>
      <c r="C32" s="219"/>
      <c r="D32" s="219"/>
      <c r="E32" s="219"/>
      <c r="F32" s="219"/>
      <c r="G32" s="219"/>
    </row>
    <row r="33" spans="1:7" ht="12.75">
      <c r="A33" s="219" t="str">
        <f>"- - Not reported."</f>
        <v>- - Not reported.</v>
      </c>
      <c r="B33" s="219"/>
      <c r="C33" s="219"/>
      <c r="D33" s="219"/>
      <c r="E33" s="219"/>
      <c r="F33" s="219"/>
      <c r="G33" s="219"/>
    </row>
  </sheetData>
  <mergeCells count="2">
    <mergeCell ref="A32:G32"/>
    <mergeCell ref="A33:G33"/>
  </mergeCells>
  <printOptions/>
  <pageMargins left="0.75" right="0.75" top="1" bottom="1" header="0.5" footer="0.5"/>
  <pageSetup fitToHeight="1" fitToWidth="1" horizontalDpi="200" verticalDpi="200" orientation="portrait" r:id="rId1"/>
  <headerFooter alignWithMargins="0">
    <oddHeader>&amp;CDevelopment Expenditures by Commodity and by Year</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A1" sqref="A1"/>
    </sheetView>
  </sheetViews>
  <sheetFormatPr defaultColWidth="9.140625" defaultRowHeight="12.75"/>
  <cols>
    <col min="1" max="1" width="27.57421875" style="0" customWidth="1"/>
    <col min="2" max="3" width="11.7109375" style="0" bestFit="1" customWidth="1"/>
    <col min="4" max="4" width="12.140625" style="18" customWidth="1"/>
    <col min="5" max="5" width="13.421875" style="0" customWidth="1"/>
    <col min="6" max="6" width="14.00390625" style="0" bestFit="1" customWidth="1"/>
    <col min="7" max="7" width="14.140625" style="18" bestFit="1" customWidth="1"/>
  </cols>
  <sheetData>
    <row r="1" ht="14.25">
      <c r="A1" t="s">
        <v>611</v>
      </c>
    </row>
    <row r="2" ht="6" customHeight="1"/>
    <row r="3" spans="2:7" ht="14.25">
      <c r="B3" s="216" t="s">
        <v>164</v>
      </c>
      <c r="C3" s="216"/>
      <c r="D3" s="216"/>
      <c r="E3" s="216" t="s">
        <v>652</v>
      </c>
      <c r="F3" s="216"/>
      <c r="G3" s="216"/>
    </row>
    <row r="4" ht="6" customHeight="1"/>
    <row r="5" spans="1:7" s="6" customFormat="1" ht="12.75">
      <c r="A5" s="6" t="s">
        <v>59</v>
      </c>
      <c r="B5" s="17">
        <v>2002</v>
      </c>
      <c r="C5" s="17">
        <v>2003</v>
      </c>
      <c r="D5" s="17">
        <v>2004</v>
      </c>
      <c r="E5" s="17">
        <v>2002</v>
      </c>
      <c r="F5" s="17">
        <v>2003</v>
      </c>
      <c r="G5" s="17">
        <v>2004</v>
      </c>
    </row>
    <row r="7" spans="1:7" ht="14.25">
      <c r="A7" s="21" t="s">
        <v>165</v>
      </c>
      <c r="B7" s="122">
        <v>562094</v>
      </c>
      <c r="C7" s="123">
        <v>528191</v>
      </c>
      <c r="D7" s="124" t="s">
        <v>657</v>
      </c>
      <c r="E7" s="122">
        <v>174283000</v>
      </c>
      <c r="F7" s="122">
        <v>191934000</v>
      </c>
      <c r="G7" s="124">
        <v>192343315</v>
      </c>
    </row>
    <row r="8" spans="1:7" ht="12.75">
      <c r="A8" s="21" t="s">
        <v>81</v>
      </c>
      <c r="B8" s="122">
        <v>17858183</v>
      </c>
      <c r="C8" s="125">
        <v>18589100</v>
      </c>
      <c r="D8" s="124">
        <v>16947270</v>
      </c>
      <c r="E8" s="122">
        <v>82326000</v>
      </c>
      <c r="F8" s="122">
        <v>95300000</v>
      </c>
      <c r="G8" s="124">
        <v>113056930</v>
      </c>
    </row>
    <row r="9" spans="1:7" ht="12.75">
      <c r="A9" s="21" t="s">
        <v>166</v>
      </c>
      <c r="B9" s="122">
        <v>1600</v>
      </c>
      <c r="C9" s="125">
        <v>0</v>
      </c>
      <c r="D9" s="124">
        <v>0</v>
      </c>
      <c r="E9" s="122">
        <v>2272000</v>
      </c>
      <c r="F9" s="122">
        <v>0</v>
      </c>
      <c r="G9" s="124">
        <v>0</v>
      </c>
    </row>
    <row r="10" spans="1:7" ht="12.75">
      <c r="A10" s="21" t="s">
        <v>82</v>
      </c>
      <c r="B10" s="122">
        <v>146462</v>
      </c>
      <c r="C10" s="125">
        <v>162479</v>
      </c>
      <c r="D10" s="124">
        <v>150796.0278</v>
      </c>
      <c r="E10" s="122">
        <v>61514000</v>
      </c>
      <c r="F10" s="122">
        <v>64279000</v>
      </c>
      <c r="G10" s="124">
        <v>120636822.24000001</v>
      </c>
    </row>
    <row r="11" spans="1:7" ht="12.75">
      <c r="A11" s="21" t="s">
        <v>83</v>
      </c>
      <c r="B11" s="122">
        <v>718106</v>
      </c>
      <c r="C11" s="125">
        <v>714769</v>
      </c>
      <c r="D11" s="124">
        <v>680015.1017</v>
      </c>
      <c r="E11" s="122">
        <v>502674000</v>
      </c>
      <c r="F11" s="122">
        <v>536348000</v>
      </c>
      <c r="G11" s="124">
        <v>651432199.638</v>
      </c>
    </row>
    <row r="12" spans="2:7" ht="6" customHeight="1">
      <c r="B12" s="29"/>
      <c r="C12" s="29"/>
      <c r="E12" s="29"/>
      <c r="F12" s="29"/>
      <c r="G12" s="8"/>
    </row>
    <row r="13" spans="1:7" ht="12.75">
      <c r="A13" s="6" t="s">
        <v>84</v>
      </c>
      <c r="B13" s="33"/>
      <c r="C13" s="33"/>
      <c r="E13" s="119">
        <f>SUM(E6:E11)</f>
        <v>823069000</v>
      </c>
      <c r="F13" s="119">
        <f>SUM(F6:F11)</f>
        <v>887861000</v>
      </c>
      <c r="G13" s="120">
        <f>SUM(G6:G11)</f>
        <v>1077469266.878</v>
      </c>
    </row>
    <row r="14" ht="6" customHeight="1">
      <c r="G14" s="8"/>
    </row>
    <row r="15" spans="1:7" ht="12.75">
      <c r="A15" s="6" t="s">
        <v>85</v>
      </c>
      <c r="B15" s="35"/>
      <c r="C15" s="35"/>
      <c r="E15" s="35"/>
      <c r="F15" s="35"/>
      <c r="G15" s="8"/>
    </row>
    <row r="16" ht="6" customHeight="1">
      <c r="G16" s="8"/>
    </row>
    <row r="17" spans="1:7" ht="12.75">
      <c r="A17" s="21" t="s">
        <v>86</v>
      </c>
      <c r="B17" s="36">
        <v>2</v>
      </c>
      <c r="C17" s="36">
        <v>0</v>
      </c>
      <c r="D17" s="36">
        <v>0</v>
      </c>
      <c r="E17" s="24">
        <v>25000</v>
      </c>
      <c r="F17" s="24">
        <v>0</v>
      </c>
      <c r="G17" s="8">
        <v>0</v>
      </c>
    </row>
    <row r="18" spans="1:7" ht="12.75">
      <c r="A18" s="21" t="s">
        <v>87</v>
      </c>
      <c r="B18" s="36">
        <v>22.4</v>
      </c>
      <c r="C18" s="36">
        <v>11.9</v>
      </c>
      <c r="D18" s="36">
        <v>19.576092</v>
      </c>
      <c r="E18" s="24">
        <v>120698000</v>
      </c>
      <c r="F18" s="24">
        <v>64140000</v>
      </c>
      <c r="G18" s="30">
        <v>101507347.22</v>
      </c>
    </row>
    <row r="19" spans="1:7" ht="12.75">
      <c r="A19" s="21" t="s">
        <v>167</v>
      </c>
      <c r="B19" s="36">
        <v>3.2</v>
      </c>
      <c r="C19" s="36">
        <v>0.9</v>
      </c>
      <c r="D19" s="36">
        <v>7.31205</v>
      </c>
      <c r="E19" s="24">
        <v>31442000</v>
      </c>
      <c r="F19" s="24">
        <v>10406000</v>
      </c>
      <c r="G19" s="30">
        <v>106207814</v>
      </c>
    </row>
    <row r="20" spans="5:7" ht="6" customHeight="1">
      <c r="E20" s="24"/>
      <c r="F20" s="24"/>
      <c r="G20" s="8"/>
    </row>
    <row r="21" spans="1:7" ht="12.75">
      <c r="A21" s="6" t="s">
        <v>84</v>
      </c>
      <c r="D21" s="32"/>
      <c r="E21" s="119">
        <f>SUM(E17:E19)</f>
        <v>152165000</v>
      </c>
      <c r="F21" s="119">
        <f>SUM(F17:F19)</f>
        <v>74546000</v>
      </c>
      <c r="G21" s="119">
        <f>SUM(G17:G19)</f>
        <v>207715161.22</v>
      </c>
    </row>
    <row r="22" ht="6" customHeight="1">
      <c r="G22" s="8"/>
    </row>
    <row r="23" spans="1:7" ht="12.75">
      <c r="A23" s="21" t="s">
        <v>88</v>
      </c>
      <c r="B23" s="29">
        <v>1158000</v>
      </c>
      <c r="C23" s="29">
        <v>1088000</v>
      </c>
      <c r="D23" s="30">
        <v>1450000</v>
      </c>
      <c r="E23" s="29">
        <v>37400000</v>
      </c>
      <c r="F23" s="29">
        <v>38080000</v>
      </c>
      <c r="G23" s="30">
        <v>50750000</v>
      </c>
    </row>
    <row r="24" spans="1:7" ht="14.25">
      <c r="A24" s="21" t="s">
        <v>89</v>
      </c>
      <c r="B24" s="29">
        <v>35000</v>
      </c>
      <c r="C24" s="31" t="s">
        <v>457</v>
      </c>
      <c r="D24" s="30">
        <v>208032</v>
      </c>
      <c r="E24" s="29">
        <v>175000</v>
      </c>
      <c r="F24" s="29">
        <v>175000</v>
      </c>
      <c r="G24" s="30">
        <v>2732554</v>
      </c>
    </row>
    <row r="25" spans="2:7" ht="6" customHeight="1">
      <c r="B25" s="29"/>
      <c r="C25" s="29"/>
      <c r="E25" s="33"/>
      <c r="F25" s="33"/>
      <c r="G25" s="8"/>
    </row>
    <row r="26" spans="1:7" ht="12.75">
      <c r="A26" s="6" t="s">
        <v>84</v>
      </c>
      <c r="B26" s="29"/>
      <c r="C26" s="29"/>
      <c r="D26" s="20"/>
      <c r="E26" s="119">
        <f>SUM(E23:E24)</f>
        <v>37575000</v>
      </c>
      <c r="F26" s="119">
        <f>SUM(F23:F24)</f>
        <v>38255000</v>
      </c>
      <c r="G26" s="120">
        <f>SUM(G23:G24)</f>
        <v>53482554</v>
      </c>
    </row>
    <row r="27" spans="5:7" ht="6" customHeight="1">
      <c r="E27" s="61"/>
      <c r="F27" s="61"/>
      <c r="G27" s="121"/>
    </row>
    <row r="28" spans="1:7" ht="12.75">
      <c r="A28" s="6" t="s">
        <v>51</v>
      </c>
      <c r="E28" s="119">
        <f>E13+E21+E26</f>
        <v>1012809000</v>
      </c>
      <c r="F28" s="119">
        <f>F13+F21+F26</f>
        <v>1000662000</v>
      </c>
      <c r="G28" s="119">
        <f>G13+G21+G26</f>
        <v>1338666982.098</v>
      </c>
    </row>
    <row r="30" spans="1:7" ht="24.75" customHeight="1">
      <c r="A30" s="215" t="s">
        <v>653</v>
      </c>
      <c r="B30" s="215"/>
      <c r="C30" s="215"/>
      <c r="D30" s="215"/>
      <c r="E30" s="215"/>
      <c r="F30" s="215"/>
      <c r="G30" s="215"/>
    </row>
    <row r="31" spans="1:7" ht="36" customHeight="1">
      <c r="A31" s="215" t="s">
        <v>654</v>
      </c>
      <c r="B31" s="215"/>
      <c r="C31" s="215"/>
      <c r="D31" s="215"/>
      <c r="E31" s="215"/>
      <c r="F31" s="215"/>
      <c r="G31" s="215"/>
    </row>
    <row r="32" spans="1:7" ht="12.75">
      <c r="A32" s="188" t="s">
        <v>651</v>
      </c>
      <c r="B32" s="189"/>
      <c r="C32" s="189"/>
      <c r="D32" s="189"/>
      <c r="E32" s="189"/>
      <c r="F32" s="189"/>
      <c r="G32" s="189"/>
    </row>
    <row r="33" spans="1:7" ht="12.75">
      <c r="A33" s="188" t="s">
        <v>655</v>
      </c>
      <c r="B33" s="189"/>
      <c r="C33" s="189"/>
      <c r="D33" s="189"/>
      <c r="E33" s="189"/>
      <c r="F33" s="189"/>
      <c r="G33" s="189"/>
    </row>
    <row r="34" spans="1:7" ht="12.75">
      <c r="A34" s="188" t="s">
        <v>656</v>
      </c>
      <c r="B34" s="189"/>
      <c r="C34" s="189"/>
      <c r="D34" s="189"/>
      <c r="E34" s="189"/>
      <c r="F34" s="189"/>
      <c r="G34" s="189"/>
    </row>
    <row r="35" ht="12.75">
      <c r="A35" s="7"/>
    </row>
  </sheetData>
  <mergeCells count="7">
    <mergeCell ref="A32:G32"/>
    <mergeCell ref="A33:G33"/>
    <mergeCell ref="A34:G34"/>
    <mergeCell ref="E3:G3"/>
    <mergeCell ref="B3:D3"/>
    <mergeCell ref="A30:G30"/>
    <mergeCell ref="A31:G31"/>
  </mergeCells>
  <printOptions horizontalCentered="1"/>
  <pageMargins left="0.25" right="0.25" top="1" bottom="1" header="0.5" footer="0.5"/>
  <pageSetup fitToHeight="1" fitToWidth="1" horizontalDpi="600" verticalDpi="600" orientation="portrait" r:id="rId1"/>
  <headerFooter alignWithMargins="0">
    <oddHeader>&amp;LTable 12. Production 2002 - 2004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Div of Geological &amp; Geophysical Surveys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Szumigala</dc:creator>
  <cp:keywords/>
  <dc:description/>
  <cp:lastModifiedBy>DGGS</cp:lastModifiedBy>
  <cp:lastPrinted>2005-09-27T00:49:15Z</cp:lastPrinted>
  <dcterms:created xsi:type="dcterms:W3CDTF">2004-03-01T18:11:41Z</dcterms:created>
  <dcterms:modified xsi:type="dcterms:W3CDTF">2006-02-09T21:27:27Z</dcterms:modified>
  <cp:category/>
  <cp:version/>
  <cp:contentType/>
  <cp:contentStatus/>
</cp:coreProperties>
</file>