
<file path=[Content_Types].xml><?xml version="1.0" encoding="utf-8"?>
<Types xmlns="http://schemas.openxmlformats.org/package/2006/content-types">
  <Default Extension="rels" ContentType="application/vnd.openxmlformats-package.relationships+xml"/>
  <Override PartName="/xl/media/image1.emf" ContentType="image/x-emf"/>
  <Override PartName="/xl/media/image2.emf" ContentType="image/x-emf"/>
  <Override PartName="/xl/media/image3.jpeg" ContentType="image/jpeg"/>
  <Override PartName="/xl/media/image4.jpeg" ContentType="image/jpeg"/>
  <Override PartName="/xl/media/image5.emf" ContentType="image/x-emf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6.0.3.132"/>
  <workbookPr/>
  <bookViews>
    <workbookView xWindow="2205" yWindow="30" windowWidth="13230" windowHeight="12885"/>
  </bookViews>
  <sheets>
    <sheet name="SUMMARY" sheetId="1" r:id="rId1"/>
    <sheet name="COVER_SHEET" sheetId="2" r:id="rId2"/>
    <sheet name="Definitions" sheetId="3" r:id="rId3"/>
  </sheets>
  <definedNames>
    <definedName name="_xlnm.Print_Area" localSheetId="1">COVER_SHEET!$A$1:$BE$21</definedName>
    <definedName name="_xlnm.Print_Area" localSheetId="2">Definitions!$A$1:$BE$42</definedName>
    <definedName name="_xlnm.Print_Area" localSheetId="0">SUMMARY!$A$1:$BE$352</definedName>
  </definedNames>
  <calcPr calcId="40001"/>
</workbook>
</file>

<file path=xl/sharedStrings.xml><?xml version="1.0" encoding="utf-8"?>
<sst xmlns="http://schemas.openxmlformats.org/spreadsheetml/2006/main" count="713" uniqueCount="521">
  <si>
    <t>XS29aaaR</t>
  </si>
  <si>
    <t>S303PaaaS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</si>
  <si>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</si>
  <si>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t>D294MbaRA</t>
  </si>
  <si>
    <t>Rearranged hopane</t>
  </si>
  <si>
    <t>D29abR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</si>
  <si>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 + (coelution)</t>
    </r>
  </si>
  <si>
    <r>
      <t>358.3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C26 Desmethylsteranes</t>
    </r>
  </si>
  <si>
    <t>Area ppm</t>
  </si>
  <si>
    <r>
      <t>274.3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203.2: Norpregnanes</t>
    </r>
  </si>
  <si>
    <t>C30UNK9</t>
  </si>
  <si>
    <r>
      <t>386.4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C28 Desmethylsteranes</t>
    </r>
  </si>
  <si>
    <t>D283MbaS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</si>
  <si>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 + (coelution)</t>
    </r>
  </si>
  <si>
    <t>Basin:</t>
  </si>
  <si>
    <t>C28 Unknown 9</t>
  </si>
  <si>
    <t>(S30NPaaaS)/(S30NPaaaS+S30NPaaaR)</t>
  </si>
  <si>
    <t>D26N24abR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</si>
  <si>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,23R,24S-trimethyl-20R-cholestane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</si>
  <si>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</si>
  <si>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t>Preparation:</t>
  </si>
  <si>
    <t>S26N27abbR</t>
  </si>
  <si>
    <r>
      <t>386.4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C28 Methylsteranes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</si>
  <si>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-24-n-propylcholestane 20S</t>
    </r>
  </si>
  <si>
    <t>MSM5</t>
  </si>
  <si>
    <t>XS28aaaR</t>
  </si>
  <si>
    <r>
      <t>C29</t>
    </r>
    <r>
      <rPr>
        <sz val="8"/>
        <rFont val="Symbol"/>
        <family val="1"/>
        <charset val="2"/>
      </rPr>
      <t xml:space="preserve"> abb/(aaa+abb)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</si>
  <si>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</si>
  <si>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 + (coelution)</t>
    </r>
  </si>
  <si>
    <r>
      <t xml:space="preserve"> C29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(400-&gt;217)</t>
    </r>
  </si>
  <si>
    <t>(S27abbR+S27abbS)/(S27aaaS+S27abbR+S27abbS+S27aaaR)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</si>
  <si>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</si>
  <si>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-diastigmastane 20S</t>
    </r>
  </si>
  <si>
    <t>D293MbaSB</t>
  </si>
  <si>
    <r>
      <t>C27</t>
    </r>
    <r>
      <rPr>
        <sz val="8"/>
        <rFont val="Symbol"/>
        <family val="1"/>
        <charset val="2"/>
      </rPr>
      <t xml:space="preserve"> abb/(aaa+abb)</t>
    </r>
  </si>
  <si>
    <t>Client ID:</t>
  </si>
  <si>
    <t>S303PabbS</t>
  </si>
  <si>
    <t>NOR30HOP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</si>
  <si>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</si>
  <si>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C30 S/(S+R)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</si>
  <si>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,24-norcholestane 20R</t>
    </r>
  </si>
  <si>
    <t>NORPREG2</t>
  </si>
  <si>
    <t>Norpregnane-12</t>
  </si>
  <si>
    <t>D30nPabS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</si>
  <si>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</si>
  <si>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S284MaaaR</t>
  </si>
  <si>
    <t>DiaHopane Index (%)</t>
  </si>
  <si>
    <r>
      <t>400.4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C29 Methylsteranes</t>
    </r>
  </si>
  <si>
    <t>C29UNK5</t>
  </si>
  <si>
    <t>S26N24aaaR</t>
  </si>
  <si>
    <t>100*(S28aaaSA+S28aaaSB+S28abbR+S28abbS+S28aaaR)/(S27aaaS+S27abbR+     S27abbS+S27aaaR+S28aaaSA+S28aaaSB+S28abbR+S28abbS+S28aaaR+S29aaaS+ S29abbR+S29abbS+S29aaaR)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</si>
  <si>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,24-nordiacholestane 20R</t>
    </r>
  </si>
  <si>
    <t>S294MaaaSA</t>
  </si>
  <si>
    <t>Formula</t>
  </si>
  <si>
    <t>D28abRB</t>
  </si>
  <si>
    <t>Tetracyclic polyprenoid</t>
  </si>
  <si>
    <t>Norpregnane-10</t>
  </si>
  <si>
    <t>D/M</t>
  </si>
  <si>
    <t>100*(S27aaaS+S27abbR+S27abbS+S27aaaR)/(S27aaaS+S27abbR+S27abbS+S27aaaR+S28aaaSA+S28aaaSB+S28abbR+S28abbS+S28aaaR+S29aaaS+S29abbR+S29abbS+S29aaaR)</t>
  </si>
  <si>
    <t>S303MaaaS</t>
  </si>
  <si>
    <t>Norpregnane-3+Norpregnane-4</t>
  </si>
  <si>
    <t>Geologic Age:</t>
  </si>
  <si>
    <t>Norpregnane-1</t>
  </si>
  <si>
    <t>DATAFILE:</t>
  </si>
  <si>
    <t>S284MabbR</t>
  </si>
  <si>
    <t>GamB</t>
  </si>
  <si>
    <t>US160410</t>
  </si>
  <si>
    <t>OLEANOID16</t>
  </si>
  <si>
    <t>S26N24abbR</t>
  </si>
  <si>
    <t>C31 2a-Methylhopane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</si>
  <si>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</si>
  <si>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S/(S+R) (400-&gt;217)</t>
    </r>
  </si>
  <si>
    <t>(S30NPabbR+S30NPabbS)/(S30NPaaaS+S30NPabbR+S30NPabbS+S30NPaaaR)</t>
  </si>
  <si>
    <t>H31abR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</si>
  <si>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Diasteranes (372-&gt;217,386-&gt;217,400-&gt;217)</t>
    </r>
  </si>
  <si>
    <t>(S30NPaaaS+S30NPabbR+S30NPabbS+S30NPaaaR)/(S27aaaS+S27abbR+S27abbS+  S27aaaR+S28aaaSA+S28aaaSB+S28abbR+S28abbS+S28aaaR+S29aaaS+S29abbR+ S29abbS+S29aaaR+S30NPaaaS+S30NPabbR+S30NPabbS+S30NPaaaR)</t>
  </si>
  <si>
    <t>S302MabbR</t>
  </si>
  <si>
    <t>24-Nordiacholestane ratio (NDR)</t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</si>
  <si>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iso/n-propyl Sterane Index (414-&gt;217)</t>
    </r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</si>
  <si>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S/(S+R) (414-&gt;217)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</si>
  <si>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</si>
  <si>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D30nPbaR</t>
  </si>
  <si>
    <t>3b-Methyl-5a,14b,17b-stigmastane 20S + (coelution)</t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</si>
  <si>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 Oleanane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</si>
  <si>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</si>
  <si>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</si>
  <si>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,24-nordiacholestane 20R</t>
    </r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</si>
  <si>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</si>
  <si>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t>24-Norcholestane ratio (NCR)</t>
  </si>
  <si>
    <t>Time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</si>
  <si>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</si>
  <si>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Resp fact</t>
  </si>
  <si>
    <t>D294MabS</t>
  </si>
  <si>
    <t xml:space="preserve"> 24-Norcholestane Ratio (NCR) (358-&gt;217)</t>
  </si>
  <si>
    <t xml:space="preserve">Company: </t>
  </si>
  <si>
    <t>Longitude: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</si>
  <si>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259.2: Tetracyclic polyprenoids and C30 3</t>
    </r>
    <r>
      <rPr>
        <b/>
        <sz val="8"/>
        <rFont val="Symbol"/>
        <family val="1"/>
        <charset val="2"/>
      </rPr>
      <t>b</t>
    </r>
    <r>
      <rPr>
        <b/>
        <sz val="8"/>
        <rFont val="Arial"/>
        <family val="2"/>
      </rPr>
      <t>propylsteranes</t>
    </r>
  </si>
  <si>
    <t>(S28aaaSA+S28aaaSB)/(S28aaaSA+S28aaaSB+S28aaaR)</t>
  </si>
  <si>
    <t>M30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</si>
  <si>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</si>
  <si>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</si>
  <si>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</si>
  <si>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t>C30UNK5</t>
  </si>
  <si>
    <t>D26N27baS</t>
  </si>
  <si>
    <t>S29aaaS/(S29aaaS+S29aaaR)</t>
  </si>
  <si>
    <t>NORPREG11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</si>
  <si>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-stigmastane 20S + </t>
    </r>
  </si>
  <si>
    <t>D30nPbaSA</t>
  </si>
  <si>
    <t>TRITERP18</t>
  </si>
  <si>
    <t>S293MabbS</t>
  </si>
  <si>
    <t>Diahopane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</si>
  <si>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</si>
  <si>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S293MaaaSB</t>
  </si>
  <si>
    <t>dia-C30 Unknown 8</t>
  </si>
  <si>
    <t>Gammacerane Index (%)</t>
  </si>
  <si>
    <t>NORPREG3_4</t>
  </si>
  <si>
    <t>S28aaaSA</t>
  </si>
  <si>
    <t>Olean-12-ene</t>
  </si>
  <si>
    <t>D28baSA</t>
  </si>
  <si>
    <t>(S28abbR+S28abbS)/(S28aaaSA+S28aaaSB+S28abbR+S28abbS+S28aaaR)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</si>
  <si>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</si>
  <si>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dia-C28 Unknown 16</t>
  </si>
  <si>
    <t>Peak Label</t>
  </si>
  <si>
    <t>(S26N24aaaS+S26N24abbR+S26N24abbS+S26N24aaaR)/(S26N24aaaS+S26N24abbR+S26N24abbS+S26N24aaaR+S26N27aaaS+S26N27abbR+S26N27abbS+S26N27aaaR)</t>
  </si>
  <si>
    <t>Lab ID: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</si>
  <si>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,23S,24R-trimethyl-20R-cholestane</t>
    </r>
  </si>
  <si>
    <t>%28 Diasteranes</t>
  </si>
  <si>
    <t>OL18a</t>
  </si>
  <si>
    <t>D27abS</t>
  </si>
  <si>
    <t>Norpregnane-8+Norpregnane-9</t>
  </si>
  <si>
    <r>
      <t xml:space="preserve"> C27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(372-&gt;217)</t>
    </r>
  </si>
  <si>
    <r>
      <t>5(4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3)abeo-3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(H)-Oleanane</t>
    </r>
  </si>
  <si>
    <t>Latitude: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</si>
  <si>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</si>
  <si>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C30TS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</si>
  <si>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20R</t>
    </r>
  </si>
  <si>
    <t xml:space="preserve">C30 unknown triterpane </t>
  </si>
  <si>
    <r>
      <t>Bicadinane W (</t>
    </r>
    <r>
      <rPr>
        <i/>
        <sz val="8"/>
        <rFont val="Arial"/>
        <family val="2"/>
      </rPr>
      <t>cis,cis,trans</t>
    </r>
    <r>
      <rPr>
        <sz val="8"/>
        <rFont val="Arial"/>
        <family val="2"/>
      </rPr>
      <t>)</t>
    </r>
  </si>
  <si>
    <t>21-Norcholestane ratio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</si>
  <si>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,24-nordiacholestane 20S</t>
    </r>
  </si>
  <si>
    <t>D26N27abR</t>
  </si>
  <si>
    <t>DC30UNK7</t>
  </si>
  <si>
    <t>Compound</t>
  </si>
  <si>
    <t>DesATARAX</t>
  </si>
  <si>
    <t>S303MabbS</t>
  </si>
  <si>
    <t>(S29abbR+S29abbS)/(S29aaaS+S29abbR+S29abbS+S29aaaR)</t>
  </si>
  <si>
    <r>
      <t>2</t>
    </r>
    <r>
      <rPr>
        <sz val="8"/>
        <rFont val="Arial"/>
        <family val="2"/>
      </rPr>
      <t>A=Source Age; D=Depositional environment; M= Maturity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</si>
  <si>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</si>
  <si>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t>NORPREG7</t>
  </si>
  <si>
    <t xml:space="preserve"> Oleanane Index (%) (412-&gt;191)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</si>
  <si>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-24-iso-propylcholestane 20R</t>
    </r>
  </si>
  <si>
    <t>C28 S/(S+R)</t>
  </si>
  <si>
    <t>D293MbaRA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</si>
  <si>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</si>
  <si>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</si>
  <si>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t>C30UNK13</t>
  </si>
  <si>
    <r>
      <t>5(4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3)abeo-3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-Oleanane</t>
    </r>
  </si>
  <si>
    <t>DC29UNK28</t>
  </si>
  <si>
    <t>File Name: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</si>
  <si>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</si>
  <si>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-methyl-24-nor-1(10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5)abeo-10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-oleanane</t>
    </r>
  </si>
  <si>
    <t>S29aaaR</t>
  </si>
  <si>
    <t>NORPREG5</t>
  </si>
  <si>
    <r>
      <t>C31 22R 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-Methylhopane</t>
    </r>
  </si>
  <si>
    <t>Formation:</t>
  </si>
  <si>
    <t>D28baRB</t>
  </si>
  <si>
    <t>100*(D28baSA+D28baSB+D28baRA+D28baRB)/(D27baS+D27baR+D28baSA+D28baSB+D28baRA+D28baRB+D29baS+D29baR)</t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</si>
  <si>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-Neohopane</t>
    </r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</si>
  <si>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-Olean-12-ene   </t>
    </r>
  </si>
  <si>
    <t>S293MaaaSA_4abRB</t>
  </si>
  <si>
    <t>dia-C30 Unknown 8A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</si>
  <si>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20R</t>
    </r>
  </si>
  <si>
    <t>Country:</t>
  </si>
  <si>
    <t>MS120110.D</t>
  </si>
  <si>
    <t>S30iPaaaS</t>
  </si>
  <si>
    <t>(2*PP1)/(2*PP1+D26N27baS+D26N27baR+S26N27aaaS+S26N27abbR+S26N27abbS+ S26N27aaaR)</t>
  </si>
  <si>
    <t>DC30UNK8A</t>
  </si>
  <si>
    <t>OL12ene</t>
  </si>
  <si>
    <t>Norpregnane-6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</si>
  <si>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</si>
  <si>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t>Des-A-Oleanane</t>
  </si>
  <si>
    <t>D28abS</t>
  </si>
  <si>
    <r>
      <t>Bicadinane T (</t>
    </r>
    <r>
      <rPr>
        <i/>
        <sz val="8"/>
        <rFont val="Arial"/>
        <family val="2"/>
      </rPr>
      <t>trans, trans,trans</t>
    </r>
    <r>
      <rPr>
        <sz val="8"/>
        <rFont val="Arial"/>
        <family val="2"/>
      </rPr>
      <t>)</t>
    </r>
  </si>
  <si>
    <t>BASELINE ID:</t>
  </si>
  <si>
    <t>Des-A-Lupane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</si>
  <si>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C30 Desmethylsteranes</t>
    </r>
  </si>
  <si>
    <t>D294MbaSA</t>
  </si>
  <si>
    <t>100*(B30T+B30T1+B30R)/(H30ab+B30T+B30T1+B30R)</t>
  </si>
  <si>
    <t>S28aaaR</t>
  </si>
  <si>
    <t>S30nPaaaR</t>
  </si>
  <si>
    <t xml:space="preserve"> Bicadinane Index (%) (412-&gt;191,412-&gt;369)</t>
  </si>
  <si>
    <t>D27baR</t>
  </si>
  <si>
    <t>21-norstigmastane</t>
  </si>
  <si>
    <t>S283MaaaR</t>
  </si>
  <si>
    <t>DesALUP</t>
  </si>
  <si>
    <t>S29abbR</t>
  </si>
  <si>
    <t xml:space="preserve"> </t>
  </si>
  <si>
    <t xml:space="preserve"> 21-Norcholestane Ratio (358-&gt;217)</t>
  </si>
  <si>
    <t>A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</si>
  <si>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</si>
  <si>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t>S27aaaR</t>
  </si>
  <si>
    <t>DC28UNK3</t>
  </si>
  <si>
    <t>414-&gt;231: C30 Methylsteranes</t>
  </si>
  <si>
    <t>30-Norhomohopane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</si>
  <si>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</si>
  <si>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r>
      <t>400.4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C29 Desmethylsteranes</t>
    </r>
  </si>
  <si>
    <t>S28abbR</t>
  </si>
  <si>
    <t>S304MaaaR</t>
  </si>
  <si>
    <t>S30nPabbR</t>
  </si>
  <si>
    <t>C30 iso/n-propyl sterane Index</t>
  </si>
  <si>
    <t>S29baaR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</si>
  <si>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,24-norcholestane 20S</t>
    </r>
  </si>
  <si>
    <t>S26N27aaaS</t>
  </si>
  <si>
    <t>dia-C28 Unknown 3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</si>
  <si>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-Hopane (Moretane)</t>
    </r>
  </si>
  <si>
    <t>S283MabbR</t>
  </si>
  <si>
    <t>Des-E-Hopane</t>
  </si>
  <si>
    <t>TRITERP14</t>
  </si>
  <si>
    <t>DC28UNK16</t>
  </si>
  <si>
    <t>CLIENT ID:</t>
  </si>
  <si>
    <t>S27abbR</t>
  </si>
  <si>
    <t>D294MbaRB</t>
  </si>
  <si>
    <t>D29abS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</si>
  <si>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,27-norcholestane 20R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</si>
  <si>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-diacholestane 20R</t>
    </r>
  </si>
  <si>
    <t>S28baaR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</si>
  <si>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20S</t>
    </r>
  </si>
  <si>
    <t>Gammacerane-A</t>
  </si>
  <si>
    <t>NORPREG8_9</t>
  </si>
  <si>
    <t>Bicadinane Index (%)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</si>
  <si>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</t>
    </r>
  </si>
  <si>
    <t>dia-C29 Unknown 27</t>
  </si>
  <si>
    <t xml:space="preserve"> Diasteranes/Steranes</t>
  </si>
  <si>
    <t>C30UNKT2</t>
  </si>
  <si>
    <r>
      <t>372.3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C27 Desmethylsteranes</t>
    </r>
  </si>
  <si>
    <t>7670.00</t>
  </si>
  <si>
    <t>S304MabbR</t>
  </si>
  <si>
    <t>S26N27abbS</t>
  </si>
  <si>
    <t xml:space="preserve"> Dinosterane Ratio (414-&gt;231)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</si>
  <si>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</si>
  <si>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 (24S)</t>
    </r>
  </si>
  <si>
    <t>B30T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</si>
  <si>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20S</t>
    </r>
  </si>
  <si>
    <t>Bicadinane T1</t>
  </si>
  <si>
    <t>Unk_Peak1</t>
  </si>
  <si>
    <t>100*(OL18a+OL18b)/(H30ab+OL18a+OL18b)</t>
  </si>
  <si>
    <t>S294MaaaR</t>
  </si>
  <si>
    <r>
      <t>C28</t>
    </r>
    <r>
      <rPr>
        <sz val="8"/>
        <rFont val="Symbol"/>
        <family val="1"/>
        <charset val="2"/>
      </rPr>
      <t xml:space="preserve"> abb/(aaa+abb)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</si>
  <si>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 + (coelution)</t>
    </r>
  </si>
  <si>
    <t xml:space="preserve"> 24-Nordiacholestane Ratio (NDR) (358-&gt;217)</t>
  </si>
  <si>
    <r>
      <t>18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 Oleanane</t>
    </r>
  </si>
  <si>
    <t>S284MaaaS</t>
  </si>
  <si>
    <t>PP2_S303PabbR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</si>
  <si>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</t>
    </r>
  </si>
  <si>
    <t>Count</t>
  </si>
  <si>
    <t>B30R</t>
  </si>
  <si>
    <t>S26N24aaaS</t>
  </si>
  <si>
    <t>Des-A-Taraxastane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</si>
  <si>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Steranes (372-&gt;217,386-&gt;217,400-&gt;217)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</si>
  <si>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</si>
  <si>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S294MaaaSB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</si>
  <si>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</si>
  <si>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t>%27 Steranes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</si>
  <si>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</si>
  <si>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t>MILNE POINT</t>
  </si>
  <si>
    <t>TIMBERLINE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</si>
  <si>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,24-nordiacholestane 20S</t>
    </r>
  </si>
  <si>
    <t>H312Mab</t>
  </si>
  <si>
    <t>NORPREG1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</si>
  <si>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</si>
  <si>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</si>
  <si>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7700.00</t>
  </si>
  <si>
    <t>Parameter (Area)</t>
  </si>
  <si>
    <t>Top Depth:</t>
  </si>
  <si>
    <t>DS4aSR20R</t>
  </si>
  <si>
    <t>Well Name:</t>
  </si>
  <si>
    <t>Bicadinene</t>
  </si>
  <si>
    <t>D29baR</t>
  </si>
  <si>
    <t>S294MabbR</t>
  </si>
  <si>
    <t>S302MaaaS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</si>
  <si>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20S</t>
    </r>
  </si>
  <si>
    <t>Norpregnane-2</t>
  </si>
  <si>
    <r>
      <t xml:space="preserve"> C28</t>
    </r>
    <r>
      <rPr>
        <sz val="8"/>
        <color indexed="8"/>
        <rFont val="Symbol"/>
        <family val="1"/>
        <charset val="2"/>
      </rPr>
      <t xml:space="preserve"> abb/(aaa+abb) </t>
    </r>
    <r>
      <rPr>
        <sz val="8"/>
        <color indexed="8"/>
        <rFont val="Arial"/>
        <family val="2"/>
      </rPr>
      <t xml:space="preserve"> (386-&gt;217)</t>
    </r>
  </si>
  <si>
    <t>358-&gt;217: C26 Steranes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</si>
  <si>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</si>
  <si>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 +</t>
    </r>
  </si>
  <si>
    <t>D26N24baR</t>
  </si>
  <si>
    <t>C29 Unknown 5</t>
  </si>
  <si>
    <t>3b-Methyl-5a,14a,17a-ergostane 20R</t>
  </si>
  <si>
    <t>OLEANOID15A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</si>
  <si>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,27-nordiacholestane 20R</t>
    </r>
  </si>
  <si>
    <r>
      <t xml:space="preserve"> C30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(414-&gt;217)</t>
    </r>
  </si>
  <si>
    <t>S26N24abbS</t>
  </si>
  <si>
    <t>Lease: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</si>
  <si>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,23S,24S-trimethyl-20R-cholestane</t>
    </r>
  </si>
  <si>
    <t/>
  </si>
  <si>
    <t>UNITED STATES</t>
  </si>
  <si>
    <t>C30 Unknown 16</t>
  </si>
  <si>
    <t>NORTH SLOPE</t>
  </si>
  <si>
    <t>DesA Oleanane Index (%)</t>
  </si>
  <si>
    <t>BBDINO</t>
  </si>
  <si>
    <t>KAVEARAK POINT 32-25</t>
  </si>
  <si>
    <t>Area</t>
  </si>
  <si>
    <t>H31abS</t>
  </si>
  <si>
    <t>D284MbaR</t>
  </si>
  <si>
    <t>S302MabbS</t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</si>
  <si>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-Hopane</t>
    </r>
  </si>
  <si>
    <t>SATURATE GCMSMS</t>
  </si>
  <si>
    <t>100*(D29baS+D29baR)/(D27baS+D27baR+D28baSA+D28baSB+D28baRA+D28baRB+  D29baS+D29baR)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</si>
  <si>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</si>
  <si>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-dia-24-n-propylcholestane 20R</t>
    </r>
  </si>
  <si>
    <t>D26N24abS</t>
  </si>
  <si>
    <t>DH30</t>
  </si>
  <si>
    <t>Oleanoid</t>
  </si>
  <si>
    <t>Project #:</t>
  </si>
  <si>
    <t>S303PaaaR</t>
  </si>
  <si>
    <r>
      <t>330.3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Internal Standard</t>
    </r>
  </si>
  <si>
    <t>Terpane Ratios</t>
  </si>
  <si>
    <t>H313Mab</t>
  </si>
  <si>
    <t xml:space="preserve"> Terpanes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</si>
  <si>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 (24R)</t>
    </r>
  </si>
  <si>
    <t xml:space="preserve"> Diahopane Index (%) (412-&gt;191)</t>
  </si>
  <si>
    <r>
      <t>C30</t>
    </r>
    <r>
      <rPr>
        <sz val="8"/>
        <rFont val="Symbol"/>
        <family val="1"/>
        <charset val="2"/>
      </rPr>
      <t xml:space="preserve"> abb/(aaa+abb)</t>
    </r>
  </si>
  <si>
    <t>DS4aSS20R</t>
  </si>
  <si>
    <t>S294MabbS_3MaaaR</t>
  </si>
  <si>
    <t>D283MbaR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</si>
  <si>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,24-norcholestane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</si>
  <si>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</t>
    </r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</si>
  <si>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-Cholane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</si>
  <si>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20R</t>
    </r>
  </si>
  <si>
    <r>
      <t>bb</t>
    </r>
    <r>
      <rPr>
        <sz val="8"/>
        <rFont val="Arial"/>
        <family val="2"/>
      </rPr>
      <t>-dino (?)</t>
    </r>
  </si>
  <si>
    <t>410.4-&gt;218.2:  Monounsaturated C30 Pentacyclic Triterpenoids</t>
  </si>
  <si>
    <t>100*(D27baS+D27baR)/(D27baS+D27baR+D28baSA+D28baSB+D28baRA+D28baRB+  D29baS+D29baR)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</si>
  <si>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20R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</si>
  <si>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,27-norcholestane 20S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</si>
  <si>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-24-iso-propylcholestane 20S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</si>
  <si>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-diacholestane 20S</t>
    </r>
  </si>
  <si>
    <t>D293MbaSA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</si>
  <si>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</si>
  <si>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,27-nordiacholestane 20R</t>
    </r>
  </si>
  <si>
    <t>NORPREG12</t>
  </si>
  <si>
    <t>DS4aRS20R</t>
  </si>
  <si>
    <t>D294MabRA</t>
  </si>
  <si>
    <t>D30nPbaSB</t>
  </si>
  <si>
    <t>Block:</t>
  </si>
  <si>
    <t>Diasteranes/Steranes</t>
  </si>
  <si>
    <t>FRACTION:</t>
  </si>
  <si>
    <t>PICKED</t>
  </si>
  <si>
    <t>Acquisition Parameters:</t>
  </si>
  <si>
    <t>Norpregnane-11</t>
  </si>
  <si>
    <t>A/D</t>
  </si>
  <si>
    <t>S28aaaSB</t>
  </si>
  <si>
    <t>D28baSB</t>
  </si>
  <si>
    <t>(D27baS+D27baR+D28baSA+D28baSB+D28baRA+D28baRB+D29baS+D29baR/ (S27aaaS+S27abbR+S27abbS+S27aaaR+S28aaaSA+S28aaaSB+S28abbR+S28abbS+ S28aaaR+S29aaaS+S29abbR+S29abbS+S29aaaR)</t>
  </si>
  <si>
    <t>dia-C28 Unknown 17</t>
  </si>
  <si>
    <t>NORPREG10</t>
  </si>
  <si>
    <t>D28abRA</t>
  </si>
  <si>
    <t>Dinosterane ratio</t>
  </si>
  <si>
    <t>OL18b</t>
  </si>
  <si>
    <t>S284MabbS</t>
  </si>
  <si>
    <t>Fraction:</t>
  </si>
  <si>
    <t>OLEANOID17</t>
  </si>
  <si>
    <t>(S30iPaaaS+S30iPaaaR)/(S30NPaaaS+S30NPaaaR+S30iPaaaS+S30iPaaaR)</t>
  </si>
  <si>
    <r>
      <t>426.4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205.2: C31 Pentacyclic Triterpenoids</t>
    </r>
  </si>
  <si>
    <t>S303MaaaR</t>
  </si>
  <si>
    <t>DS4aRR20R</t>
  </si>
  <si>
    <t>C30UNK16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</si>
  <si>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-dia-24-n-propylcholestane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</si>
  <si>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</si>
  <si>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-24-n-propylcholestane 20R</t>
    </r>
  </si>
  <si>
    <t>GamA</t>
  </si>
  <si>
    <t>DC30UNK8</t>
  </si>
  <si>
    <t>(DS4aSS20R+DS4aSR20R+DS4aRR20R+DS4aRS20R)/(S303MaaaR+DS4aSS20R+  DS4aSR20R+DS4aRR20R+DS4aRS20R)</t>
  </si>
  <si>
    <t>Bottom Depth:</t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</si>
  <si>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S/(S+R) (372-&gt;217)</t>
    </r>
  </si>
  <si>
    <t>OLEANOID15</t>
  </si>
  <si>
    <t>Oleanane Index (%)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</si>
  <si>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-diastigmastane 20R</t>
    </r>
  </si>
  <si>
    <t>OL18ene</t>
  </si>
  <si>
    <t>D293MbaRB</t>
  </si>
  <si>
    <t>C30UNK14</t>
  </si>
  <si>
    <r>
      <t>Tetracyclic polyprenoid+ 3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</si>
  <si>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C30 Unknown 14</t>
  </si>
  <si>
    <t>ISTD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</si>
  <si>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,23R,24R-trimethyl-20R-cholestane</t>
    </r>
  </si>
  <si>
    <t>S29aaaS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</si>
  <si>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</si>
  <si>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21-norcholestane</t>
  </si>
  <si>
    <t>S303MabbR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</si>
  <si>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Diasteranes (372-&gt;217,386-&gt;217,400-&gt;217)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</si>
  <si>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,27-nordiacholestane 20S</t>
    </r>
  </si>
  <si>
    <t>%28 Steranes</t>
  </si>
  <si>
    <t>RESULTS SATURATE GCMSMS ANALYSIS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</si>
  <si>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Steranes (372-&gt;217,386-&gt;217,400-&gt;217)</t>
    </r>
  </si>
  <si>
    <t>S26N21</t>
  </si>
  <si>
    <t>OL1318ene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</si>
  <si>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</si>
  <si>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DC29UNK27</t>
  </si>
  <si>
    <t>Field:</t>
  </si>
  <si>
    <t>C27 S/(S+R)</t>
  </si>
  <si>
    <t xml:space="preserve"> Steranes</t>
  </si>
  <si>
    <t>H30ab</t>
  </si>
  <si>
    <t>Norpregnane-7</t>
  </si>
  <si>
    <t>Olean-13(18)-ene</t>
  </si>
  <si>
    <t>ppm</t>
  </si>
  <si>
    <t>%29 Diasteranes</t>
  </si>
  <si>
    <t>D</t>
  </si>
  <si>
    <t>D294MbaSB</t>
  </si>
  <si>
    <t>S30nPaaaS</t>
  </si>
  <si>
    <t>CP307400</t>
  </si>
  <si>
    <t>BH-56653</t>
  </si>
  <si>
    <t>D27baS</t>
  </si>
  <si>
    <t>100*(S29aaaS+S29abbR+S29abbS+S29aaaR)/(S27aaaS+S27abbR+S27abbS+S27aaaR+S28aaaSA+S28aaaSB+S28abbR+S28abbS+S28aaaR+S29aaaS+S29abbR+S29abbS+S29aaaR)</t>
  </si>
  <si>
    <t>S283MaaaS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</si>
  <si>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</t>
    </r>
  </si>
  <si>
    <t>C30 plant terpane</t>
  </si>
  <si>
    <t>70.45532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</si>
  <si>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-dia-24-n-propylcholestane 20S</t>
    </r>
  </si>
  <si>
    <t>S29abbS</t>
  </si>
  <si>
    <t>100*DesAOL/(DesAOL+DesEHOP)</t>
  </si>
  <si>
    <t>Sample Type:</t>
  </si>
  <si>
    <r>
      <t>414.2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313.3: Bicadinanes</t>
    </r>
  </si>
  <si>
    <t>C30UNK4</t>
  </si>
  <si>
    <t>M</t>
  </si>
  <si>
    <t>S27aaaS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</si>
  <si>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</t>
    </r>
  </si>
  <si>
    <t>D26N27baR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</si>
  <si>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-ergostane 20S + </t>
    </r>
  </si>
  <si>
    <t>S304MabbS_2MaaaR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</si>
  <si>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-diastigmastane 20R</t>
    </r>
  </si>
  <si>
    <t>DesAOL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</si>
  <si>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</si>
  <si>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r>
      <t>414.2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191.2: Pentacyclic Triterpenoids</t>
    </r>
  </si>
  <si>
    <t>C30 Sterane Index</t>
  </si>
  <si>
    <t>S27aaaS/(S27aaaS+S27aaaR)</t>
  </si>
  <si>
    <t>S293MabbR</t>
  </si>
  <si>
    <t>dia-C30 Unknown 7</t>
  </si>
  <si>
    <t>S304MaaaS</t>
  </si>
  <si>
    <t>S30nPabbS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</si>
  <si>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20S</t>
    </r>
  </si>
  <si>
    <t>MPLC</t>
  </si>
  <si>
    <r>
      <t>C31 22S 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-Methylhopane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</si>
  <si>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20S</t>
    </r>
  </si>
  <si>
    <t>DesEHOP</t>
  </si>
  <si>
    <t>C29 S/(S+R)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</si>
  <si>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</si>
  <si>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t>DC28UNK17</t>
  </si>
  <si>
    <t xml:space="preserve"> Gammacerane Index (%) (412-&gt;191)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</si>
  <si>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20S</t>
    </r>
  </si>
  <si>
    <t>D26N27abS</t>
  </si>
  <si>
    <t>D27abR</t>
  </si>
  <si>
    <t>PP1</t>
  </si>
  <si>
    <r>
      <t>RATIOS (on Area)</t>
    </r>
    <r>
      <rPr>
        <b/>
        <vertAlign val="superscript"/>
        <sz val="10"/>
        <color indexed="46"/>
        <rFont val="Arial"/>
        <family val="2"/>
      </rPr>
      <t>1</t>
    </r>
  </si>
  <si>
    <t>330.3-&gt;191.2: Tetracyclics</t>
  </si>
  <si>
    <t>Gammacerane-B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</si>
  <si>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</si>
  <si>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B30W</t>
  </si>
  <si>
    <t>REARNGHOP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</si>
  <si>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</si>
  <si>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414-&gt;217: C30 Steranes</t>
  </si>
  <si>
    <t>NORPREG6</t>
  </si>
  <si>
    <t>OLEANOID13</t>
  </si>
  <si>
    <t>B30T1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</si>
  <si>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S</t>
    </r>
    <r>
      <rPr>
        <sz val="8"/>
        <color indexed="8"/>
        <rFont val="Symbol"/>
        <family val="1"/>
        <charset val="2"/>
      </rPr>
      <t>/(</t>
    </r>
    <r>
      <rPr>
        <sz val="8"/>
        <color indexed="8"/>
        <rFont val="Arial"/>
        <family val="2"/>
      </rPr>
      <t>S+R) (386-&gt;217)</t>
    </r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</si>
  <si>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Diasteranes (372-&gt;217,386-&gt;217,400-&gt;217)</t>
    </r>
  </si>
  <si>
    <t>4-Methyl sterane ratio</t>
  </si>
  <si>
    <t>4a-methyl-13a,17b-diaergostane 20R</t>
  </si>
  <si>
    <t>S304MaaaR/(S29aaaR+S304MaaaR)</t>
  </si>
  <si>
    <t>%27 Diasteranes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</si>
  <si>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-dia-24-n-propylcholestane 20S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</si>
  <si>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-Hopane</t>
    </r>
  </si>
  <si>
    <t>Sampling Point:</t>
  </si>
  <si>
    <t>S26N21/(S26N21+S26N24aaaS+S26N24abbR+S26N24abbS+S26N24aaaR+     S26N27aaaS+S26N27abbR+S26N27abbS+S26N27aaaR)</t>
  </si>
  <si>
    <r>
      <t>C31 3</t>
    </r>
    <r>
      <rPr>
        <sz val="8"/>
        <color indexed="8"/>
        <rFont val="Symbol"/>
        <family val="1"/>
        <charset val="2"/>
      </rPr>
      <t>b</t>
    </r>
    <r>
      <rPr>
        <sz val="8"/>
        <color indexed="8"/>
        <rFont val="Arial"/>
        <family val="2"/>
      </rPr>
      <t>-Methylhopane</t>
    </r>
  </si>
  <si>
    <t>D28baRA</t>
  </si>
  <si>
    <t>Unknown peak 1</t>
  </si>
  <si>
    <t>C30UNK10</t>
  </si>
  <si>
    <t>Olean-18-ene</t>
  </si>
  <si>
    <t>S30iPaaaR</t>
  </si>
  <si>
    <t>100*DH30/(DH30+H30ab)</t>
  </si>
  <si>
    <t>C28UNK9</t>
  </si>
  <si>
    <t>S28N21</t>
  </si>
  <si>
    <t>-149.4356</t>
  </si>
  <si>
    <t>C30 Unknown 10</t>
  </si>
  <si>
    <t>ConocoPhillips</t>
  </si>
  <si>
    <t>Retention</t>
  </si>
  <si>
    <t>Norpregnane-5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</si>
  <si>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-24-iso-propylcholestane 20R</t>
    </r>
  </si>
  <si>
    <t>S26N27baaR</t>
  </si>
  <si>
    <t xml:space="preserve"> 4-Methyl Sterane Ratio (400-&gt;217,414-&gt;231)</t>
  </si>
  <si>
    <t xml:space="preserve"> TPP (358-&gt;217,414-&gt;259)</t>
  </si>
  <si>
    <t>D29baS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</si>
  <si>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C30 Methylsteranes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</si>
  <si>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</si>
  <si>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</t>
    </r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</si>
  <si>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</si>
  <si>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t>S28abbS</t>
  </si>
  <si>
    <t>OL12ene18a</t>
  </si>
  <si>
    <t>D26N24baS</t>
  </si>
  <si>
    <t>S283MabbS</t>
  </si>
  <si>
    <t xml:space="preserve">Bicadinane R   </t>
  </si>
  <si>
    <t>TRITERP17A</t>
  </si>
  <si>
    <t>S30iPabbR</t>
  </si>
  <si>
    <r>
      <t>1</t>
    </r>
    <r>
      <rPr>
        <sz val="8"/>
        <rFont val="Arial"/>
        <family val="2"/>
      </rPr>
      <t>On response factored areas. Definition and utility of the ratios can be found on our website www.brilabs.com</t>
    </r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</si>
  <si>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</si>
  <si>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,27-nordiacholestane 20S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</si>
  <si>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20R</t>
    </r>
  </si>
  <si>
    <t>Steranes</t>
  </si>
  <si>
    <t>S27abbS</t>
  </si>
  <si>
    <t xml:space="preserve"> DesA Oleanane Index (%) (330-&gt;191)</t>
  </si>
  <si>
    <t>%29 Steranes</t>
  </si>
  <si>
    <t>(D26N24baS+D26N24baR)/(D26N24baS+D26N24baR+D26N27baS+D26N27baR)</t>
  </si>
  <si>
    <t>S26N27aaaR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</si>
  <si>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Steranes (372-&gt;217,386-&gt;217,400-&gt;217)</t>
    </r>
  </si>
  <si>
    <t>D284MbaS</t>
  </si>
  <si>
    <t>dia-C29 Unknown 28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</si>
  <si>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-diastigmastane 20S</t>
    </r>
  </si>
  <si>
    <t>MSMS Method:</t>
  </si>
  <si>
    <t>TPP</t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</si>
  <si>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Sterane Index (414-&gt;217)</t>
    </r>
  </si>
  <si>
    <t>100*(GamA+GamB)/(H30ab+GamA+GamB)</t>
  </si>
</sst>
</file>

<file path=xl/styles.xml><?xml version="1.0" encoding="utf-8"?>
<styleSheet xmlns="http://schemas.openxmlformats.org/spreadsheetml/2006/main">
  <numFmts count="3">
    <numFmt numFmtId="164" formatCode=".0"/>
    <numFmt numFmtId="165" formatCode="0.0"/>
    <numFmt numFmtId="166" formatCode="0.000"/>
  </numFmts>
  <fonts count="49">
    <font>
      <sz val="10"/>
      <name val="Arial"/>
    </font>
    <font>
      <sz val="10"/>
      <name val="MS Sans Serif"/>
    </font>
    <font>
      <sz val="8"/>
      <color indexed="8"/>
      <name val="Arial"/>
      <family val="2"/>
    </font>
    <font>
      <b/>
      <sz val="10"/>
      <name val="Arial"/>
      <family val="2"/>
    </font>
    <font>
      <b/>
      <sz val="8"/>
      <color indexed="46"/>
      <name val="Arial"/>
      <family val="2"/>
    </font>
    <font>
      <b/>
      <sz val="9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color indexed="46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18"/>
      <color indexed="8"/>
      <name val="Arial"/>
      <family val="2"/>
    </font>
    <font>
      <b/>
      <sz val="10"/>
      <color indexed="46"/>
      <name val="Arial"/>
      <family val="2"/>
    </font>
    <font>
      <b/>
      <sz val="14"/>
      <name val="Arial"/>
      <family val="2"/>
    </font>
    <font>
      <vertAlign val="superscript"/>
      <sz val="8"/>
      <name val="Arial"/>
      <family val="2"/>
    </font>
    <font>
      <b/>
      <sz val="18"/>
      <name val="Arial"/>
      <family val="2"/>
    </font>
    <font>
      <sz val="8"/>
      <color indexed="46"/>
      <name val="Arial"/>
      <family val="2"/>
    </font>
    <font>
      <b/>
      <sz val="12"/>
      <color indexed="46"/>
      <name val="Symbol"/>
      <family val="1"/>
      <charset val="2"/>
    </font>
    <font>
      <b/>
      <sz val="10"/>
      <color indexed="10"/>
      <name val="Arial"/>
      <family val="2"/>
    </font>
    <font>
      <b/>
      <sz val="12"/>
      <name val="Arial"/>
      <family val="2"/>
    </font>
    <font>
      <sz val="12"/>
      <name val="Arial"/>
    </font>
    <font>
      <sz val="8"/>
      <name val="Symbol"/>
      <family val="1"/>
      <charset val="2"/>
    </font>
    <font>
      <b/>
      <sz val="11"/>
      <name val="Arial"/>
      <family val="2"/>
    </font>
    <font>
      <i/>
      <sz val="8"/>
      <name val="Arial"/>
      <family val="2"/>
    </font>
    <font>
      <b/>
      <sz val="8"/>
      <name val="Symbol"/>
      <family val="1"/>
      <charset val="2"/>
    </font>
    <font>
      <i/>
      <sz val="10"/>
      <color rgb="FF7F7F7F"/>
      <name val="Arial"/>
    </font>
    <font>
      <sz val="2.75"/>
      <color rgb="FF000000"/>
      <name val="Arial"/>
      <scheme val="minor"/>
    </font>
    <font>
      <sz val="10"/>
      <color rgb="FF9C0006"/>
      <name val="Arial"/>
    </font>
    <font>
      <b/>
      <sz val="10"/>
      <color theme="0"/>
      <name val="Arial"/>
    </font>
    <font>
      <b/>
      <sz val="15"/>
      <color theme="3"/>
      <name val="Arial"/>
    </font>
    <font>
      <sz val="10"/>
      <color rgb="FFFF0000"/>
      <name val="Arial"/>
    </font>
    <font>
      <vertAlign val="subscript"/>
      <sz val="8"/>
      <color indexed="8"/>
      <name val="Arial"/>
      <family val="2"/>
    </font>
    <font>
      <sz val="10"/>
      <color rgb="FF9C6500"/>
      <name val="Arial"/>
    </font>
    <font>
      <b/>
      <sz val="10"/>
      <color rgb="FFFA7D00"/>
      <name val="Arial"/>
    </font>
    <font>
      <b/>
      <vertAlign val="superscript"/>
      <sz val="10"/>
      <color indexed="46"/>
      <name val="Arial"/>
      <family val="2"/>
    </font>
    <font>
      <sz val="10"/>
      <color rgb="FF3F3F76"/>
      <name val="Arial"/>
    </font>
    <font>
      <b/>
      <sz val="10"/>
      <color theme="3"/>
      <name val="Arial"/>
    </font>
    <font>
      <sz val="10"/>
      <color rgb="FFFA7D00"/>
      <name val="Arial"/>
    </font>
    <font>
      <sz val="10"/>
      <color theme="0"/>
      <name val="Arial"/>
    </font>
    <font>
      <sz val="10"/>
      <color rgb="FF006100"/>
      <name val="Arial"/>
    </font>
    <font>
      <b/>
      <sz val="13"/>
      <color theme="3"/>
      <name val="Arial"/>
    </font>
    <font>
      <b/>
      <sz val="18"/>
      <color theme="3"/>
      <name val="Cambria"/>
      <family val="2"/>
      <scheme val="major"/>
    </font>
    <font>
      <sz val="8"/>
      <color indexed="8"/>
      <name val="Symbol"/>
      <family val="1"/>
      <charset val="2"/>
    </font>
    <font>
      <b/>
      <sz val="10"/>
      <color rgb="FF3F3F3F"/>
      <name val="Arial"/>
    </font>
    <font>
      <sz val="4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2"/>
      </right>
      <top/>
      <bottom style="thin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2"/>
      </top>
      <bottom style="thin">
        <color indexed="62"/>
      </bottom>
      <diagonal/>
    </border>
    <border>
      <left/>
      <right/>
      <top/>
      <bottom style="thin">
        <color indexed="8"/>
      </bottom>
      <diagonal/>
    </border>
    <border>
      <left style="double">
        <color indexed="62"/>
      </left>
      <right/>
      <top/>
      <bottom style="double">
        <color indexed="62"/>
      </bottom>
      <diagonal/>
    </border>
    <border>
      <left/>
      <right style="thin">
        <color indexed="62"/>
      </right>
      <top/>
      <bottom/>
      <diagonal/>
    </border>
    <border>
      <left/>
      <right/>
      <top style="double">
        <color indexed="62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2"/>
      </left>
      <right/>
      <top/>
      <bottom/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2"/>
      </left>
      <right/>
      <top/>
      <bottom/>
      <diagonal/>
    </border>
    <border>
      <left/>
      <right/>
      <top style="thin">
        <color indexed="62"/>
      </top>
      <bottom/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2"/>
      </left>
      <right/>
      <top style="thin">
        <color indexed="62"/>
      </top>
      <bottom/>
      <diagonal/>
    </border>
    <border>
      <left style="thin">
        <color indexed="62"/>
      </left>
      <right/>
      <top/>
      <bottom style="thin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/>
      <bottom style="thin">
        <color indexed="8"/>
      </bottom>
      <diagonal/>
    </border>
    <border>
      <left/>
      <right style="thin">
        <color indexed="62"/>
      </right>
      <top/>
      <bottom style="thin">
        <color indexed="8"/>
      </bottom>
      <diagonal/>
    </border>
    <border>
      <left/>
      <right style="thin">
        <color indexed="62"/>
      </right>
      <top style="thin">
        <color indexed="62"/>
      </top>
      <bottom/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0" fillId="0" borderId="0"/>
    <xf numFmtId="8" fontId="1" fillId="0" borderId="0" applyFont="0" applyFill="0" applyBorder="0" applyAlignment="0" applyProtection="0"/>
  </cellStyleXfs>
  <cellXfs count="394">
    <xf numFmtId="0" fontId="0" fillId="0" borderId="0" xfId="0"/>
    <xf numFmtId="0" fontId="0" fillId="2" borderId="0" xfId="3" applyNumberFormat="1" applyFont="1" applyFill="1" applyBorder="1" applyAlignment="1">
      <alignment horizontal="center"/>
    </xf>
    <xf numFmtId="166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/>
    <xf numFmtId="0" fontId="0" fillId="0" borderId="2" xfId="0" applyBorder="1" applyAlignment="1">
      <alignment wrapText="1"/>
    </xf>
    <xf numFmtId="0" fontId="0" fillId="4" borderId="3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center"/>
    </xf>
    <xf numFmtId="2" fontId="0" fillId="0" borderId="5" xfId="0" applyNumberFormat="1" applyFont="1" applyBorder="1" applyAlignment="1">
      <alignment horizontal="left"/>
    </xf>
    <xf numFmtId="0" fontId="0" fillId="0" borderId="0" xfId="0" applyFill="1" applyBorder="1" applyAlignment="1"/>
    <xf numFmtId="165" fontId="2" fillId="2" borderId="6" xfId="0" applyNumberFormat="1" applyFont="1" applyFill="1" applyBorder="1" applyAlignment="1">
      <alignment horizontal="right"/>
    </xf>
    <xf numFmtId="2" fontId="0" fillId="0" borderId="7" xfId="0" applyNumberFormat="1" applyFont="1" applyBorder="1" applyAlignment="1">
      <alignment horizontal="left"/>
    </xf>
    <xf numFmtId="0" fontId="5" fillId="3" borderId="8" xfId="0" applyFont="1" applyFill="1" applyBorder="1" applyAlignment="1"/>
    <xf numFmtId="165" fontId="6" fillId="5" borderId="0" xfId="0" applyNumberFormat="1" applyFont="1" applyFill="1" applyBorder="1" applyAlignment="1"/>
    <xf numFmtId="165" fontId="0" fillId="2" borderId="0" xfId="0" applyNumberFormat="1" applyFill="1" applyBorder="1" applyAlignment="1"/>
    <xf numFmtId="0" fontId="7" fillId="0" borderId="0" xfId="0" applyFont="1" applyFill="1" applyBorder="1" applyAlignment="1">
      <alignment horizontal="left"/>
    </xf>
    <xf numFmtId="2" fontId="8" fillId="0" borderId="9" xfId="0" applyNumberFormat="1" applyFont="1" applyBorder="1" applyAlignment="1">
      <alignment horizontal="left"/>
    </xf>
    <xf numFmtId="0" fontId="9" fillId="3" borderId="10" xfId="0" applyFont="1" applyFill="1" applyBorder="1" applyAlignment="1">
      <alignment horizontal="left"/>
    </xf>
    <xf numFmtId="1" fontId="7" fillId="5" borderId="0" xfId="0" applyNumberFormat="1" applyFont="1" applyFill="1" applyBorder="1" applyAlignment="1">
      <alignment horizontal="right"/>
    </xf>
    <xf numFmtId="49" fontId="10" fillId="2" borderId="11" xfId="3" applyNumberFormat="1" applyFont="1" applyFill="1" applyBorder="1" applyAlignment="1">
      <alignment horizontal="left"/>
    </xf>
    <xf numFmtId="2" fontId="7" fillId="0" borderId="8" xfId="0" applyNumberFormat="1" applyFont="1" applyFill="1" applyBorder="1" applyAlignment="1"/>
    <xf numFmtId="0" fontId="0" fillId="2" borderId="6" xfId="0" applyFont="1" applyFill="1" applyBorder="1" applyAlignment="1">
      <alignment horizontal="left"/>
    </xf>
    <xf numFmtId="2" fontId="7" fillId="0" borderId="9" xfId="0" applyNumberFormat="1" applyFont="1" applyBorder="1" applyAlignment="1">
      <alignment horizontal="left"/>
    </xf>
    <xf numFmtId="0" fontId="6" fillId="2" borderId="12" xfId="0" applyFont="1" applyFill="1" applyBorder="1" applyAlignment="1"/>
    <xf numFmtId="0" fontId="7" fillId="5" borderId="0" xfId="0" applyFont="1" applyFill="1" applyBorder="1" applyAlignment="1">
      <alignment horizontal="right"/>
    </xf>
    <xf numFmtId="0" fontId="7" fillId="3" borderId="12" xfId="0" applyFont="1" applyFill="1" applyBorder="1" applyAlignment="1"/>
    <xf numFmtId="49" fontId="2" fillId="2" borderId="11" xfId="0" applyNumberFormat="1" applyFont="1" applyFill="1" applyBorder="1" applyAlignment="1">
      <alignment horizontal="left"/>
    </xf>
    <xf numFmtId="2" fontId="2" fillId="5" borderId="0" xfId="0" applyNumberFormat="1" applyFont="1" applyFill="1" applyBorder="1" applyAlignment="1">
      <alignment horizontal="right"/>
    </xf>
    <xf numFmtId="2" fontId="7" fillId="2" borderId="11" xfId="0" applyNumberFormat="1" applyFont="1" applyFill="1" applyBorder="1" applyAlignment="1">
      <alignment horizontal="left"/>
    </xf>
    <xf numFmtId="2" fontId="3" fillId="2" borderId="0" xfId="0" applyNumberFormat="1" applyFont="1" applyFill="1" applyBorder="1" applyAlignment="1"/>
    <xf numFmtId="0" fontId="4" fillId="4" borderId="4" xfId="3" applyNumberFormat="1" applyFont="1" applyFill="1" applyBorder="1" applyAlignment="1">
      <alignment horizontal="left"/>
    </xf>
    <xf numFmtId="2" fontId="7" fillId="5" borderId="0" xfId="0" applyNumberFormat="1" applyFont="1" applyFill="1" applyBorder="1" applyAlignment="1"/>
    <xf numFmtId="2" fontId="0" fillId="2" borderId="0" xfId="3" applyNumberFormat="1" applyFont="1" applyFill="1" applyBorder="1" applyAlignment="1">
      <alignment horizontal="left"/>
    </xf>
    <xf numFmtId="49" fontId="0" fillId="2" borderId="0" xfId="0" applyNumberFormat="1" applyFill="1" applyBorder="1" applyAlignment="1">
      <alignment horizontal="left"/>
    </xf>
    <xf numFmtId="0" fontId="11" fillId="3" borderId="0" xfId="3" applyNumberFormat="1" applyFont="1" applyFill="1" applyBorder="1" applyAlignment="1">
      <alignment horizontal="left"/>
    </xf>
    <xf numFmtId="49" fontId="3" fillId="2" borderId="11" xfId="3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7" fillId="2" borderId="0" xfId="0" applyFont="1" applyFill="1" applyBorder="1" applyAlignment="1"/>
    <xf numFmtId="166" fontId="12" fillId="3" borderId="0" xfId="0" applyNumberFormat="1" applyFont="1" applyFill="1" applyBorder="1" applyAlignment="1"/>
    <xf numFmtId="0" fontId="3" fillId="0" borderId="0" xfId="0" applyFont="1" applyBorder="1" applyAlignment="1">
      <alignment horizontal="left"/>
    </xf>
    <xf numFmtId="2" fontId="4" fillId="4" borderId="13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/>
    <xf numFmtId="49" fontId="2" fillId="2" borderId="2" xfId="0" applyNumberFormat="1" applyFont="1" applyFill="1" applyBorder="1" applyAlignment="1">
      <alignment horizontal="left"/>
    </xf>
    <xf numFmtId="2" fontId="3" fillId="0" borderId="0" xfId="0" applyNumberFormat="1" applyFont="1" applyFill="1" applyBorder="1" applyAlignment="1"/>
    <xf numFmtId="0" fontId="0" fillId="2" borderId="0" xfId="3" applyNumberFormat="1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6" fontId="2" fillId="3" borderId="10" xfId="0" applyNumberFormat="1" applyFont="1" applyFill="1" applyBorder="1" applyAlignment="1"/>
    <xf numFmtId="1" fontId="0" fillId="0" borderId="0" xfId="0" applyNumberFormat="1" applyFont="1" applyBorder="1" applyAlignment="1">
      <alignment horizontal="left"/>
    </xf>
    <xf numFmtId="0" fontId="9" fillId="3" borderId="10" xfId="0" applyFont="1" applyFill="1" applyBorder="1" applyAlignment="1"/>
    <xf numFmtId="0" fontId="2" fillId="2" borderId="0" xfId="3" applyNumberFormat="1" applyFont="1" applyFill="1" applyBorder="1" applyAlignment="1">
      <alignment horizontal="center"/>
    </xf>
    <xf numFmtId="0" fontId="0" fillId="0" borderId="0" xfId="3" applyNumberFormat="1" applyFont="1" applyFill="1" applyBorder="1" applyAlignment="1">
      <alignment horizontal="left"/>
    </xf>
    <xf numFmtId="2" fontId="2" fillId="0" borderId="7" xfId="0" applyNumberFormat="1" applyFont="1" applyBorder="1" applyAlignment="1">
      <alignment horizontal="left"/>
    </xf>
    <xf numFmtId="2" fontId="3" fillId="0" borderId="14" xfId="0" applyNumberFormat="1" applyFont="1" applyBorder="1" applyAlignment="1">
      <alignment horizontal="left"/>
    </xf>
    <xf numFmtId="2" fontId="13" fillId="2" borderId="0" xfId="0" applyNumberFormat="1" applyFont="1" applyFill="1" applyBorder="1" applyAlignment="1"/>
    <xf numFmtId="0" fontId="10" fillId="2" borderId="0" xfId="3" applyNumberFormat="1" applyFont="1" applyFill="1" applyBorder="1" applyAlignment="1">
      <alignment horizontal="left"/>
    </xf>
    <xf numFmtId="0" fontId="9" fillId="4" borderId="15" xfId="0" applyFont="1" applyFill="1" applyBorder="1" applyAlignment="1">
      <alignment horizontal="left"/>
    </xf>
    <xf numFmtId="49" fontId="6" fillId="2" borderId="11" xfId="0" applyNumberFormat="1" applyFont="1" applyFill="1" applyBorder="1" applyAlignment="1">
      <alignment horizontal="left"/>
    </xf>
    <xf numFmtId="0" fontId="6" fillId="5" borderId="8" xfId="0" applyFont="1" applyFill="1" applyBorder="1" applyAlignment="1"/>
    <xf numFmtId="0" fontId="11" fillId="3" borderId="0" xfId="3" applyNumberFormat="1" applyFont="1" applyFill="1" applyBorder="1" applyAlignment="1"/>
    <xf numFmtId="166" fontId="2" fillId="5" borderId="0" xfId="0" applyNumberFormat="1" applyFont="1" applyFill="1" applyBorder="1" applyAlignment="1"/>
    <xf numFmtId="49" fontId="7" fillId="2" borderId="0" xfId="0" applyNumberFormat="1" applyFont="1" applyFill="1" applyBorder="1" applyAlignment="1">
      <alignment horizontal="left"/>
    </xf>
    <xf numFmtId="2" fontId="14" fillId="0" borderId="0" xfId="0" applyNumberFormat="1" applyFont="1" applyFill="1" applyBorder="1" applyAlignment="1"/>
    <xf numFmtId="0" fontId="3" fillId="2" borderId="0" xfId="3" applyNumberFormat="1" applyFont="1" applyFill="1" applyBorder="1" applyAlignment="1">
      <alignment horizontal="left"/>
    </xf>
    <xf numFmtId="2" fontId="0" fillId="0" borderId="16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2" borderId="0" xfId="0" applyFont="1" applyFill="1" applyBorder="1" applyAlignment="1">
      <alignment horizontal="center"/>
    </xf>
    <xf numFmtId="0" fontId="7" fillId="4" borderId="0" xfId="3" applyNumberFormat="1" applyFont="1" applyFill="1" applyBorder="1" applyAlignment="1">
      <alignment horizontal="center"/>
    </xf>
    <xf numFmtId="0" fontId="7" fillId="5" borderId="0" xfId="0" applyFont="1" applyFill="1" applyBorder="1" applyAlignment="1" applyProtection="1">
      <protection locked="0"/>
    </xf>
    <xf numFmtId="49" fontId="0" fillId="2" borderId="17" xfId="0" applyNumberFormat="1" applyFill="1" applyBorder="1" applyAlignment="1">
      <alignment horizontal="left"/>
    </xf>
    <xf numFmtId="165" fontId="2" fillId="3" borderId="0" xfId="0" applyNumberFormat="1" applyFont="1" applyFill="1" applyBorder="1" applyAlignment="1"/>
    <xf numFmtId="165" fontId="12" fillId="2" borderId="0" xfId="0" applyNumberFormat="1" applyFont="1" applyFill="1" applyBorder="1" applyAlignment="1"/>
    <xf numFmtId="49" fontId="15" fillId="0" borderId="0" xfId="0" applyNumberFormat="1" applyFont="1" applyFill="1" applyBorder="1" applyAlignment="1">
      <alignment horizontal="left"/>
    </xf>
    <xf numFmtId="0" fontId="4" fillId="4" borderId="13" xfId="3" applyNumberFormat="1" applyFont="1" applyFill="1" applyBorder="1" applyAlignment="1">
      <alignment horizontal="center"/>
    </xf>
    <xf numFmtId="165" fontId="7" fillId="0" borderId="11" xfId="0" applyNumberFormat="1" applyFont="1" applyFill="1" applyBorder="1" applyAlignment="1">
      <alignment horizontal="right"/>
    </xf>
    <xf numFmtId="2" fontId="2" fillId="3" borderId="6" xfId="0" applyNumberFormat="1" applyFont="1" applyFill="1" applyBorder="1" applyAlignment="1">
      <alignment horizontal="right"/>
    </xf>
    <xf numFmtId="0" fontId="3" fillId="0" borderId="0" xfId="3" applyNumberFormat="1" applyFont="1" applyFill="1" applyBorder="1" applyAlignment="1">
      <alignment horizontal="left"/>
    </xf>
    <xf numFmtId="2" fontId="0" fillId="3" borderId="0" xfId="0" applyNumberFormat="1" applyFill="1" applyBorder="1" applyAlignment="1"/>
    <xf numFmtId="0" fontId="0" fillId="2" borderId="17" xfId="3" applyNumberFormat="1" applyFont="1" applyFill="1" applyBorder="1" applyAlignment="1">
      <alignment horizontal="left"/>
    </xf>
    <xf numFmtId="2" fontId="2" fillId="2" borderId="0" xfId="0" applyNumberFormat="1" applyFont="1" applyFill="1" applyBorder="1" applyAlignment="1"/>
    <xf numFmtId="2" fontId="3" fillId="2" borderId="8" xfId="0" applyNumberFormat="1" applyFont="1" applyFill="1" applyBorder="1" applyAlignment="1"/>
    <xf numFmtId="2" fontId="7" fillId="3" borderId="0" xfId="0" applyNumberFormat="1" applyFont="1" applyFill="1" applyBorder="1" applyAlignment="1">
      <alignment horizontal="left"/>
    </xf>
    <xf numFmtId="49" fontId="12" fillId="2" borderId="0" xfId="0" applyNumberFormat="1" applyFont="1" applyFill="1" applyBorder="1" applyAlignment="1">
      <alignment horizontal="left"/>
    </xf>
    <xf numFmtId="0" fontId="0" fillId="0" borderId="0" xfId="0" applyAlignment="1"/>
    <xf numFmtId="0" fontId="4" fillId="4" borderId="4" xfId="0" applyFont="1" applyFill="1" applyBorder="1" applyAlignment="1">
      <alignment horizontal="left"/>
    </xf>
    <xf numFmtId="0" fontId="0" fillId="3" borderId="12" xfId="0" applyFont="1" applyFill="1" applyBorder="1" applyAlignment="1">
      <alignment horizontal="left"/>
    </xf>
    <xf numFmtId="0" fontId="16" fillId="4" borderId="17" xfId="0" applyFont="1" applyFill="1" applyBorder="1" applyAlignment="1">
      <alignment horizontal="left" vertical="center"/>
    </xf>
    <xf numFmtId="1" fontId="7" fillId="0" borderId="0" xfId="0" applyNumberFormat="1" applyFont="1" applyFill="1" applyBorder="1" applyAlignment="1"/>
    <xf numFmtId="0" fontId="0" fillId="0" borderId="18" xfId="0" applyFill="1" applyBorder="1" applyAlignment="1"/>
    <xf numFmtId="166" fontId="6" fillId="5" borderId="0" xfId="0" applyNumberFormat="1" applyFont="1" applyFill="1" applyBorder="1" applyAlignment="1"/>
    <xf numFmtId="0" fontId="7" fillId="0" borderId="0" xfId="0" applyFont="1" applyFill="1" applyBorder="1" applyAlignment="1"/>
    <xf numFmtId="2" fontId="0" fillId="5" borderId="0" xfId="0" applyNumberFormat="1" applyFont="1" applyFill="1" applyBorder="1" applyAlignment="1">
      <alignment horizontal="left"/>
    </xf>
    <xf numFmtId="49" fontId="13" fillId="2" borderId="19" xfId="0" applyNumberFormat="1" applyFont="1" applyFill="1" applyBorder="1" applyAlignment="1"/>
    <xf numFmtId="2" fontId="12" fillId="0" borderId="20" xfId="0" applyNumberFormat="1" applyFont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17" fillId="0" borderId="0" xfId="0" applyFont="1"/>
    <xf numFmtId="0" fontId="12" fillId="3" borderId="0" xfId="3" applyNumberFormat="1" applyFont="1" applyFill="1" applyBorder="1" applyAlignment="1">
      <alignment horizontal="center"/>
    </xf>
    <xf numFmtId="1" fontId="7" fillId="0" borderId="11" xfId="0" applyNumberFormat="1" applyFont="1" applyFill="1" applyBorder="1" applyAlignment="1">
      <alignment horizontal="right"/>
    </xf>
    <xf numFmtId="49" fontId="7" fillId="2" borderId="17" xfId="0" applyNumberFormat="1" applyFont="1" applyFill="1" applyBorder="1" applyAlignment="1">
      <alignment horizontal="left"/>
    </xf>
    <xf numFmtId="0" fontId="0" fillId="0" borderId="11" xfId="0" applyBorder="1" applyAlignment="1"/>
    <xf numFmtId="0" fontId="0" fillId="0" borderId="11" xfId="0" applyBorder="1" applyAlignment="1">
      <alignment horizontal="left" vertical="center"/>
    </xf>
    <xf numFmtId="165" fontId="7" fillId="0" borderId="0" xfId="0" applyNumberFormat="1" applyFont="1" applyFill="1" applyBorder="1" applyAlignment="1"/>
    <xf numFmtId="0" fontId="4" fillId="4" borderId="13" xfId="3" applyNumberFormat="1" applyFont="1" applyFill="1" applyBorder="1" applyAlignment="1">
      <alignment horizontal="left"/>
    </xf>
    <xf numFmtId="0" fontId="16" fillId="4" borderId="3" xfId="3" applyNumberFormat="1" applyFont="1" applyFill="1" applyBorder="1" applyAlignment="1"/>
    <xf numFmtId="0" fontId="0" fillId="0" borderId="0" xfId="0" applyFont="1" applyFill="1" applyBorder="1" applyAlignment="1">
      <alignment horizontal="left"/>
    </xf>
    <xf numFmtId="0" fontId="10" fillId="0" borderId="0" xfId="3" applyNumberFormat="1" applyFont="1" applyFill="1" applyBorder="1" applyAlignment="1">
      <alignment horizontal="left"/>
    </xf>
    <xf numFmtId="0" fontId="7" fillId="0" borderId="8" xfId="0" applyFont="1" applyBorder="1"/>
    <xf numFmtId="0" fontId="10" fillId="2" borderId="0" xfId="0" applyFont="1" applyFill="1" applyBorder="1" applyAlignment="1">
      <alignment horizontal="left"/>
    </xf>
    <xf numFmtId="2" fontId="12" fillId="2" borderId="0" xfId="0" applyNumberFormat="1" applyFont="1" applyFill="1" applyBorder="1" applyAlignment="1">
      <alignment horizontal="right"/>
    </xf>
    <xf numFmtId="0" fontId="0" fillId="0" borderId="8" xfId="0" applyFill="1" applyBorder="1" applyAlignment="1"/>
    <xf numFmtId="2" fontId="0" fillId="0" borderId="9" xfId="0" applyNumberFormat="1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2" fontId="11" fillId="0" borderId="7" xfId="0" applyNumberFormat="1" applyFont="1" applyBorder="1" applyAlignment="1">
      <alignment horizontal="left"/>
    </xf>
    <xf numFmtId="0" fontId="4" fillId="4" borderId="4" xfId="0" applyFont="1" applyFill="1" applyBorder="1" applyAlignment="1"/>
    <xf numFmtId="0" fontId="0" fillId="0" borderId="0" xfId="0" applyAlignment="1">
      <alignment vertical="center"/>
    </xf>
    <xf numFmtId="1" fontId="6" fillId="0" borderId="0" xfId="0" applyNumberFormat="1" applyFont="1" applyFill="1" applyBorder="1" applyAlignment="1">
      <alignment horizontal="right"/>
    </xf>
    <xf numFmtId="0" fontId="0" fillId="0" borderId="2" xfId="0" applyBorder="1" applyAlignment="1"/>
    <xf numFmtId="0" fontId="19" fillId="0" borderId="0" xfId="0" applyFont="1" applyFill="1" applyBorder="1" applyAlignment="1">
      <alignment horizontal="left"/>
    </xf>
    <xf numFmtId="0" fontId="3" fillId="2" borderId="21" xfId="0" applyNumberFormat="1" applyFont="1" applyFill="1" applyBorder="1" applyAlignment="1"/>
    <xf numFmtId="0" fontId="3" fillId="5" borderId="2" xfId="0" applyFont="1" applyFill="1" applyBorder="1" applyAlignment="1"/>
    <xf numFmtId="0" fontId="9" fillId="4" borderId="4" xfId="0" applyFont="1" applyFill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0" fillId="5" borderId="0" xfId="0" applyFill="1" applyBorder="1" applyAlignment="1"/>
    <xf numFmtId="0" fontId="0" fillId="0" borderId="13" xfId="0" applyBorder="1" applyAlignment="1"/>
    <xf numFmtId="165" fontId="0" fillId="0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9" fillId="4" borderId="3" xfId="3" applyNumberFormat="1" applyFont="1" applyFill="1" applyBorder="1" applyAlignment="1">
      <alignment horizontal="left"/>
    </xf>
    <xf numFmtId="49" fontId="12" fillId="2" borderId="17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 vertical="center"/>
    </xf>
    <xf numFmtId="0" fontId="7" fillId="4" borderId="0" xfId="0" applyFont="1" applyFill="1" applyBorder="1" applyAlignment="1">
      <alignment horizontal="center"/>
    </xf>
    <xf numFmtId="166" fontId="20" fillId="2" borderId="0" xfId="0" applyNumberFormat="1" applyFont="1" applyFill="1" applyBorder="1" applyAlignment="1"/>
    <xf numFmtId="2" fontId="4" fillId="4" borderId="22" xfId="0" applyNumberFormat="1" applyFont="1" applyFill="1" applyBorder="1" applyAlignment="1">
      <alignment horizontal="left"/>
    </xf>
    <xf numFmtId="0" fontId="4" fillId="4" borderId="13" xfId="0" applyFont="1" applyFill="1" applyBorder="1" applyAlignment="1">
      <alignment horizontal="center"/>
    </xf>
    <xf numFmtId="1" fontId="0" fillId="0" borderId="0" xfId="0" applyNumberFormat="1" applyBorder="1" applyAlignment="1">
      <alignment horizontal="right"/>
    </xf>
    <xf numFmtId="2" fontId="12" fillId="3" borderId="0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0" fontId="16" fillId="4" borderId="3" xfId="0" applyFont="1" applyFill="1" applyBorder="1" applyAlignment="1">
      <alignment horizontal="left"/>
    </xf>
    <xf numFmtId="0" fontId="3" fillId="2" borderId="8" xfId="0" applyNumberFormat="1" applyFont="1" applyFill="1" applyBorder="1" applyAlignment="1"/>
    <xf numFmtId="0" fontId="0" fillId="2" borderId="17" xfId="0" applyFont="1" applyFill="1" applyBorder="1" applyAlignment="1">
      <alignment horizontal="left"/>
    </xf>
    <xf numFmtId="0" fontId="0" fillId="0" borderId="0" xfId="0" applyBorder="1" applyAlignment="1">
      <alignment horizontal="right"/>
    </xf>
    <xf numFmtId="0" fontId="12" fillId="4" borderId="3" xfId="3" applyNumberFormat="1" applyFont="1" applyFill="1" applyBorder="1" applyAlignment="1">
      <alignment horizontal="right"/>
    </xf>
    <xf numFmtId="0" fontId="0" fillId="0" borderId="5" xfId="0" applyFont="1" applyBorder="1" applyAlignment="1">
      <alignment horizontal="left"/>
    </xf>
    <xf numFmtId="2" fontId="9" fillId="2" borderId="0" xfId="0" applyNumberFormat="1" applyFont="1" applyFill="1" applyBorder="1" applyAlignment="1">
      <alignment horizontal="left"/>
    </xf>
    <xf numFmtId="0" fontId="0" fillId="0" borderId="7" xfId="0" applyFont="1" applyBorder="1" applyAlignment="1">
      <alignment horizontal="left"/>
    </xf>
    <xf numFmtId="2" fontId="3" fillId="0" borderId="9" xfId="0" applyNumberFormat="1" applyFont="1" applyBorder="1" applyAlignment="1">
      <alignment horizontal="left"/>
    </xf>
    <xf numFmtId="0" fontId="3" fillId="5" borderId="0" xfId="0" applyFont="1" applyFill="1" applyBorder="1" applyAlignment="1">
      <alignment horizontal="right"/>
    </xf>
    <xf numFmtId="0" fontId="7" fillId="4" borderId="0" xfId="3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165" fontId="12" fillId="3" borderId="0" xfId="0" applyNumberFormat="1" applyFont="1" applyFill="1" applyBorder="1" applyAlignment="1">
      <alignment horizontal="right"/>
    </xf>
    <xf numFmtId="166" fontId="12" fillId="2" borderId="0" xfId="0" applyNumberFormat="1" applyFont="1" applyFill="1" applyBorder="1" applyAlignment="1"/>
    <xf numFmtId="2" fontId="7" fillId="0" borderId="0" xfId="0" applyNumberFormat="1" applyFont="1" applyFill="1" applyBorder="1" applyAlignment="1">
      <alignment horizontal="right"/>
    </xf>
    <xf numFmtId="0" fontId="7" fillId="0" borderId="8" xfId="0" applyFont="1" applyFill="1" applyBorder="1" applyAlignment="1"/>
    <xf numFmtId="0" fontId="0" fillId="3" borderId="2" xfId="0" applyFont="1" applyFill="1" applyBorder="1" applyAlignment="1">
      <alignment horizontal="left"/>
    </xf>
    <xf numFmtId="49" fontId="11" fillId="2" borderId="11" xfId="3" applyNumberFormat="1" applyFont="1" applyFill="1" applyBorder="1" applyAlignment="1">
      <alignment horizontal="left"/>
    </xf>
    <xf numFmtId="0" fontId="0" fillId="3" borderId="10" xfId="3" applyNumberFormat="1" applyFont="1" applyFill="1" applyBorder="1" applyAlignment="1">
      <alignment horizontal="left"/>
    </xf>
    <xf numFmtId="2" fontId="7" fillId="0" borderId="0" xfId="0" applyNumberFormat="1" applyFont="1" applyBorder="1" applyAlignment="1">
      <alignment horizontal="left"/>
    </xf>
    <xf numFmtId="0" fontId="7" fillId="3" borderId="23" xfId="0" applyFont="1" applyFill="1" applyBorder="1" applyAlignment="1"/>
    <xf numFmtId="166" fontId="11" fillId="2" borderId="6" xfId="0" applyNumberFormat="1" applyFont="1" applyFill="1" applyBorder="1" applyAlignment="1">
      <alignment horizontal="right"/>
    </xf>
    <xf numFmtId="166" fontId="7" fillId="0" borderId="11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0" fontId="0" fillId="2" borderId="8" xfId="0" applyFont="1" applyFill="1" applyBorder="1" applyAlignment="1">
      <alignment horizontal="left"/>
    </xf>
    <xf numFmtId="0" fontId="3" fillId="2" borderId="0" xfId="0" applyFont="1" applyFill="1" applyBorder="1" applyAlignment="1"/>
    <xf numFmtId="49" fontId="0" fillId="2" borderId="0" xfId="0" applyNumberFormat="1" applyFont="1" applyFill="1" applyBorder="1" applyAlignment="1">
      <alignment horizontal="left"/>
    </xf>
    <xf numFmtId="0" fontId="2" fillId="3" borderId="8" xfId="0" applyFont="1" applyFill="1" applyBorder="1" applyAlignment="1"/>
    <xf numFmtId="2" fontId="7" fillId="3" borderId="0" xfId="0" applyNumberFormat="1" applyFont="1" applyFill="1" applyBorder="1" applyAlignment="1"/>
    <xf numFmtId="166" fontId="12" fillId="0" borderId="0" xfId="0" applyNumberFormat="1" applyFont="1" applyFill="1" applyBorder="1" applyAlignment="1"/>
    <xf numFmtId="49" fontId="2" fillId="0" borderId="24" xfId="0" applyNumberFormat="1" applyFont="1" applyBorder="1" applyAlignment="1">
      <alignment horizontal="right"/>
    </xf>
    <xf numFmtId="49" fontId="0" fillId="2" borderId="0" xfId="0" applyNumberFormat="1" applyFill="1" applyAlignment="1">
      <alignment horizontal="left"/>
    </xf>
    <xf numFmtId="0" fontId="16" fillId="4" borderId="25" xfId="3" applyNumberFormat="1" applyFont="1" applyFill="1" applyBorder="1" applyAlignment="1">
      <alignment horizontal="left"/>
    </xf>
    <xf numFmtId="0" fontId="0" fillId="5" borderId="0" xfId="3" applyNumberFormat="1" applyFont="1" applyFill="1" applyBorder="1" applyAlignment="1">
      <alignment horizontal="left"/>
    </xf>
    <xf numFmtId="0" fontId="0" fillId="0" borderId="11" xfId="0" applyFill="1" applyBorder="1" applyAlignment="1"/>
    <xf numFmtId="0" fontId="4" fillId="4" borderId="13" xfId="0" applyFont="1" applyFill="1" applyBorder="1" applyAlignment="1">
      <alignment horizontal="left"/>
    </xf>
    <xf numFmtId="0" fontId="16" fillId="2" borderId="0" xfId="3" applyNumberFormat="1" applyFont="1" applyFill="1" applyBorder="1" applyAlignment="1">
      <alignment horizontal="left"/>
    </xf>
    <xf numFmtId="0" fontId="7" fillId="0" borderId="11" xfId="0" applyFont="1" applyFill="1" applyBorder="1" applyAlignment="1">
      <alignment horizontal="left"/>
    </xf>
    <xf numFmtId="2" fontId="4" fillId="4" borderId="26" xfId="0" applyNumberFormat="1" applyFont="1" applyFill="1" applyBorder="1" applyAlignment="1">
      <alignment horizontal="left"/>
    </xf>
    <xf numFmtId="2" fontId="3" fillId="2" borderId="19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2" fillId="0" borderId="8" xfId="0" applyFont="1" applyFill="1" applyBorder="1" applyAlignment="1"/>
    <xf numFmtId="0" fontId="16" fillId="4" borderId="21" xfId="0" applyFont="1" applyFill="1" applyBorder="1" applyAlignment="1">
      <alignment horizontal="left" vertical="center"/>
    </xf>
    <xf numFmtId="0" fontId="4" fillId="4" borderId="12" xfId="0" applyFont="1" applyFill="1" applyBorder="1" applyAlignment="1"/>
    <xf numFmtId="165" fontId="7" fillId="5" borderId="0" xfId="0" applyNumberFormat="1" applyFont="1" applyFill="1" applyBorder="1" applyAlignment="1"/>
    <xf numFmtId="0" fontId="0" fillId="2" borderId="18" xfId="0" applyFont="1" applyFill="1" applyBorder="1" applyAlignment="1">
      <alignment horizontal="left"/>
    </xf>
    <xf numFmtId="0" fontId="7" fillId="4" borderId="0" xfId="3" applyNumberFormat="1" applyFont="1" applyFill="1" applyBorder="1" applyAlignment="1"/>
    <xf numFmtId="49" fontId="19" fillId="0" borderId="0" xfId="0" applyNumberFormat="1" applyFont="1" applyFill="1" applyBorder="1" applyAlignment="1">
      <alignment horizontal="left"/>
    </xf>
    <xf numFmtId="0" fontId="21" fillId="4" borderId="4" xfId="0" applyFont="1" applyFill="1" applyBorder="1"/>
    <xf numFmtId="2" fontId="0" fillId="3" borderId="0" xfId="0" applyNumberFormat="1" applyFont="1" applyFill="1" applyBorder="1" applyAlignment="1">
      <alignment horizontal="left"/>
    </xf>
    <xf numFmtId="0" fontId="10" fillId="5" borderId="0" xfId="3" applyNumberFormat="1" applyFont="1" applyFill="1" applyBorder="1" applyAlignment="1">
      <alignment horizontal="left"/>
    </xf>
    <xf numFmtId="0" fontId="7" fillId="2" borderId="12" xfId="0" applyFont="1" applyFill="1" applyBorder="1" applyAlignment="1"/>
    <xf numFmtId="49" fontId="0" fillId="2" borderId="11" xfId="0" applyNumberFormat="1" applyFill="1" applyBorder="1" applyAlignment="1">
      <alignment horizontal="left"/>
    </xf>
    <xf numFmtId="0" fontId="22" fillId="2" borderId="0" xfId="0" applyFont="1" applyFill="1" applyBorder="1" applyAlignment="1"/>
    <xf numFmtId="49" fontId="2" fillId="0" borderId="7" xfId="0" applyNumberFormat="1" applyFont="1" applyBorder="1" applyAlignment="1">
      <alignment horizontal="right"/>
    </xf>
    <xf numFmtId="0" fontId="13" fillId="0" borderId="0" xfId="3" applyNumberFormat="1" applyFont="1" applyFill="1" applyBorder="1" applyAlignment="1"/>
    <xf numFmtId="166" fontId="7" fillId="0" borderId="0" xfId="0" applyNumberFormat="1" applyFont="1" applyFill="1" applyBorder="1" applyAlignment="1"/>
    <xf numFmtId="0" fontId="7" fillId="3" borderId="0" xfId="0" applyFont="1" applyFill="1" applyBorder="1" applyAlignment="1">
      <alignment wrapText="1"/>
    </xf>
    <xf numFmtId="0" fontId="13" fillId="2" borderId="0" xfId="0" applyFont="1" applyFill="1" applyBorder="1" applyAlignment="1"/>
    <xf numFmtId="0" fontId="0" fillId="0" borderId="0" xfId="0" applyFont="1" applyFill="1" applyBorder="1" applyAlignment="1"/>
    <xf numFmtId="49" fontId="3" fillId="2" borderId="0" xfId="0" applyNumberFormat="1" applyFont="1" applyFill="1" applyBorder="1" applyAlignment="1">
      <alignment horizontal="left"/>
    </xf>
    <xf numFmtId="0" fontId="0" fillId="0" borderId="18" xfId="0" applyFont="1" applyFill="1" applyBorder="1" applyAlignment="1">
      <alignment horizontal="left"/>
    </xf>
    <xf numFmtId="0" fontId="9" fillId="4" borderId="3" xfId="0" applyFont="1" applyFill="1" applyBorder="1" applyAlignment="1">
      <alignment horizontal="left"/>
    </xf>
    <xf numFmtId="0" fontId="11" fillId="2" borderId="0" xfId="3" applyNumberFormat="1" applyFont="1" applyFill="1" applyBorder="1" applyAlignment="1">
      <alignment horizontal="left"/>
    </xf>
    <xf numFmtId="0" fontId="2" fillId="0" borderId="0" xfId="0" applyFont="1" applyBorder="1"/>
    <xf numFmtId="0" fontId="2" fillId="3" borderId="8" xfId="0" applyFont="1" applyFill="1" applyBorder="1" applyAlignment="1">
      <alignment vertical="center"/>
    </xf>
    <xf numFmtId="0" fontId="3" fillId="5" borderId="0" xfId="3" applyNumberFormat="1" applyFont="1" applyFill="1" applyBorder="1" applyAlignment="1">
      <alignment horizontal="left"/>
    </xf>
    <xf numFmtId="166" fontId="2" fillId="3" borderId="0" xfId="0" applyNumberFormat="1" applyFont="1" applyFill="1" applyBorder="1" applyAlignment="1"/>
    <xf numFmtId="0" fontId="0" fillId="4" borderId="0" xfId="0" applyFont="1" applyFill="1" applyBorder="1" applyAlignment="1">
      <alignment horizontal="right"/>
    </xf>
    <xf numFmtId="0" fontId="7" fillId="4" borderId="3" xfId="3" applyNumberFormat="1" applyFont="1" applyFill="1" applyBorder="1" applyAlignment="1">
      <alignment horizontal="center"/>
    </xf>
    <xf numFmtId="0" fontId="0" fillId="0" borderId="16" xfId="0" applyFont="1" applyBorder="1" applyAlignment="1">
      <alignment horizontal="left"/>
    </xf>
    <xf numFmtId="0" fontId="3" fillId="2" borderId="17" xfId="0" applyFont="1" applyFill="1" applyBorder="1" applyAlignment="1"/>
    <xf numFmtId="1" fontId="7" fillId="5" borderId="0" xfId="0" applyNumberFormat="1" applyFont="1" applyFill="1" applyBorder="1" applyAlignment="1"/>
    <xf numFmtId="0" fontId="11" fillId="0" borderId="0" xfId="3" applyNumberFormat="1" applyFont="1" applyFill="1" applyBorder="1" applyAlignment="1">
      <alignment horizontal="left"/>
    </xf>
    <xf numFmtId="49" fontId="0" fillId="2" borderId="17" xfId="0" applyNumberFormat="1" applyFont="1" applyFill="1" applyBorder="1" applyAlignment="1">
      <alignment horizontal="left"/>
    </xf>
    <xf numFmtId="0" fontId="7" fillId="5" borderId="0" xfId="0" applyFont="1" applyFill="1" applyBorder="1" applyAlignment="1"/>
    <xf numFmtId="0" fontId="7" fillId="4" borderId="0" xfId="0" applyFont="1" applyFill="1" applyBorder="1" applyAlignment="1">
      <alignment horizontal="left"/>
    </xf>
    <xf numFmtId="49" fontId="22" fillId="2" borderId="0" xfId="0" applyNumberFormat="1" applyFont="1" applyFill="1" applyBorder="1" applyAlignment="1">
      <alignment horizontal="left"/>
    </xf>
    <xf numFmtId="0" fontId="9" fillId="4" borderId="27" xfId="0" applyFont="1" applyFill="1" applyBorder="1" applyAlignment="1"/>
    <xf numFmtId="0" fontId="0" fillId="0" borderId="0" xfId="0" applyFill="1"/>
    <xf numFmtId="0" fontId="0" fillId="3" borderId="0" xfId="0" applyFill="1" applyBorder="1" applyAlignment="1"/>
    <xf numFmtId="2" fontId="9" fillId="3" borderId="1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49" fontId="13" fillId="2" borderId="0" xfId="0" applyNumberFormat="1" applyFont="1" applyFill="1" applyBorder="1" applyAlignment="1">
      <alignment horizontal="left"/>
    </xf>
    <xf numFmtId="0" fontId="0" fillId="0" borderId="0" xfId="0" applyBorder="1" applyAlignment="1">
      <alignment wrapText="1"/>
    </xf>
    <xf numFmtId="0" fontId="3" fillId="2" borderId="8" xfId="0" applyFont="1" applyFill="1" applyBorder="1" applyAlignment="1"/>
    <xf numFmtId="0" fontId="9" fillId="2" borderId="0" xfId="3" applyNumberFormat="1" applyFont="1" applyFill="1" applyBorder="1" applyAlignment="1">
      <alignment horizontal="left"/>
    </xf>
    <xf numFmtId="0" fontId="9" fillId="4" borderId="28" xfId="0" applyFont="1" applyFill="1" applyBorder="1" applyAlignment="1"/>
    <xf numFmtId="49" fontId="7" fillId="2" borderId="11" xfId="0" applyNumberFormat="1" applyFont="1" applyFill="1" applyBorder="1" applyAlignment="1">
      <alignment horizontal="left"/>
    </xf>
    <xf numFmtId="0" fontId="7" fillId="0" borderId="8" xfId="0" applyFont="1" applyFill="1" applyBorder="1"/>
    <xf numFmtId="0" fontId="11" fillId="2" borderId="0" xfId="3" applyNumberFormat="1" applyFont="1" applyFill="1" applyBorder="1" applyAlignment="1"/>
    <xf numFmtId="49" fontId="0" fillId="2" borderId="0" xfId="3" applyNumberFormat="1" applyFont="1" applyFill="1" applyBorder="1" applyAlignment="1">
      <alignment horizontal="left"/>
    </xf>
    <xf numFmtId="49" fontId="10" fillId="2" borderId="0" xfId="0" applyNumberFormat="1" applyFont="1" applyFill="1" applyBorder="1" applyAlignment="1">
      <alignment horizontal="left"/>
    </xf>
    <xf numFmtId="0" fontId="0" fillId="4" borderId="6" xfId="0" applyFont="1" applyFill="1" applyBorder="1" applyAlignment="1">
      <alignment horizontal="left"/>
    </xf>
    <xf numFmtId="0" fontId="0" fillId="3" borderId="0" xfId="3" applyNumberFormat="1" applyFont="1" applyFill="1" applyBorder="1" applyAlignment="1">
      <alignment horizontal="center"/>
    </xf>
    <xf numFmtId="0" fontId="0" fillId="0" borderId="2" xfId="0" applyFill="1" applyBorder="1" applyAlignment="1"/>
    <xf numFmtId="0" fontId="0" fillId="5" borderId="0" xfId="0" applyFont="1" applyFill="1" applyBorder="1" applyAlignment="1">
      <alignment horizontal="left"/>
    </xf>
    <xf numFmtId="165" fontId="2" fillId="3" borderId="6" xfId="0" applyNumberFormat="1" applyFont="1" applyFill="1" applyBorder="1" applyAlignment="1">
      <alignment horizontal="right"/>
    </xf>
    <xf numFmtId="0" fontId="7" fillId="4" borderId="3" xfId="3" applyNumberFormat="1" applyFont="1" applyFill="1" applyBorder="1" applyAlignment="1">
      <alignment horizontal="left"/>
    </xf>
    <xf numFmtId="165" fontId="0" fillId="3" borderId="0" xfId="0" applyNumberFormat="1" applyFill="1" applyBorder="1" applyAlignment="1"/>
    <xf numFmtId="0" fontId="9" fillId="4" borderId="4" xfId="0" applyFont="1" applyFill="1" applyBorder="1" applyAlignment="1"/>
    <xf numFmtId="49" fontId="3" fillId="2" borderId="17" xfId="0" applyNumberFormat="1" applyFont="1" applyFill="1" applyBorder="1" applyAlignment="1">
      <alignment horizontal="left"/>
    </xf>
    <xf numFmtId="1" fontId="6" fillId="5" borderId="0" xfId="0" applyNumberFormat="1" applyFont="1" applyFill="1" applyBorder="1" applyAlignment="1">
      <alignment horizontal="right"/>
    </xf>
    <xf numFmtId="165" fontId="2" fillId="2" borderId="0" xfId="0" applyNumberFormat="1" applyFont="1" applyFill="1" applyBorder="1" applyAlignment="1"/>
    <xf numFmtId="2" fontId="10" fillId="0" borderId="20" xfId="0" applyNumberFormat="1" applyFont="1" applyBorder="1" applyAlignment="1">
      <alignment horizontal="left"/>
    </xf>
    <xf numFmtId="0" fontId="11" fillId="0" borderId="0" xfId="3" applyNumberFormat="1" applyFont="1" applyFill="1" applyBorder="1" applyAlignment="1"/>
    <xf numFmtId="0" fontId="6" fillId="5" borderId="0" xfId="0" applyFont="1" applyFill="1" applyBorder="1" applyAlignment="1">
      <alignment horizontal="right"/>
    </xf>
    <xf numFmtId="166" fontId="0" fillId="0" borderId="0" xfId="0" applyNumberFormat="1" applyBorder="1" applyAlignment="1">
      <alignment horizontal="right"/>
    </xf>
    <xf numFmtId="49" fontId="0" fillId="2" borderId="18" xfId="0" applyNumberFormat="1" applyFont="1" applyFill="1" applyBorder="1" applyAlignment="1">
      <alignment horizontal="left"/>
    </xf>
    <xf numFmtId="0" fontId="4" fillId="4" borderId="25" xfId="0" applyFont="1" applyFill="1" applyBorder="1" applyAlignment="1"/>
    <xf numFmtId="49" fontId="10" fillId="2" borderId="0" xfId="3" applyNumberFormat="1" applyFont="1" applyFill="1" applyBorder="1" applyAlignment="1">
      <alignment horizontal="left"/>
    </xf>
    <xf numFmtId="2" fontId="2" fillId="5" borderId="2" xfId="0" applyNumberFormat="1" applyFont="1" applyFill="1" applyBorder="1" applyAlignment="1">
      <alignment horizontal="right"/>
    </xf>
    <xf numFmtId="0" fontId="16" fillId="3" borderId="10" xfId="3" applyNumberFormat="1" applyFont="1" applyFill="1" applyBorder="1" applyAlignment="1">
      <alignment horizontal="left"/>
    </xf>
    <xf numFmtId="166" fontId="2" fillId="3" borderId="10" xfId="0" applyNumberFormat="1" applyFont="1" applyFill="1" applyBorder="1" applyAlignment="1">
      <alignment horizontal="right"/>
    </xf>
    <xf numFmtId="2" fontId="2" fillId="2" borderId="6" xfId="0" applyNumberFormat="1" applyFont="1" applyFill="1" applyBorder="1" applyAlignment="1">
      <alignment horizontal="right"/>
    </xf>
    <xf numFmtId="0" fontId="6" fillId="5" borderId="0" xfId="0" applyFont="1" applyFill="1" applyBorder="1" applyAlignment="1" applyProtection="1">
      <protection locked="0"/>
    </xf>
    <xf numFmtId="0" fontId="10" fillId="5" borderId="0" xfId="0" applyFont="1" applyFill="1" applyBorder="1" applyAlignment="1">
      <alignment horizontal="left"/>
    </xf>
    <xf numFmtId="2" fontId="6" fillId="5" borderId="0" xfId="0" applyNumberFormat="1" applyFont="1" applyFill="1" applyBorder="1" applyAlignment="1"/>
    <xf numFmtId="49" fontId="12" fillId="2" borderId="11" xfId="0" applyNumberFormat="1" applyFont="1" applyFill="1" applyBorder="1" applyAlignment="1">
      <alignment horizontal="left"/>
    </xf>
    <xf numFmtId="2" fontId="0" fillId="2" borderId="0" xfId="0" applyNumberFormat="1" applyFill="1" applyBorder="1" applyAlignment="1"/>
    <xf numFmtId="1" fontId="7" fillId="0" borderId="11" xfId="0" applyNumberFormat="1" applyFont="1" applyFill="1" applyBorder="1" applyAlignment="1"/>
    <xf numFmtId="0" fontId="0" fillId="4" borderId="0" xfId="3" applyNumberFormat="1" applyFont="1" applyFill="1" applyBorder="1" applyAlignment="1">
      <alignment horizontal="left"/>
    </xf>
    <xf numFmtId="2" fontId="0" fillId="3" borderId="0" xfId="3" applyNumberFormat="1" applyFont="1" applyFill="1" applyBorder="1" applyAlignment="1">
      <alignment horizontal="left"/>
    </xf>
    <xf numFmtId="0" fontId="13" fillId="0" borderId="0" xfId="0" applyFont="1" applyFill="1" applyBorder="1" applyAlignment="1"/>
    <xf numFmtId="166" fontId="20" fillId="3" borderId="10" xfId="0" applyNumberFormat="1" applyFont="1" applyFill="1" applyBorder="1" applyAlignment="1"/>
    <xf numFmtId="0" fontId="4" fillId="4" borderId="13" xfId="0" applyFont="1" applyFill="1" applyBorder="1" applyAlignment="1"/>
    <xf numFmtId="2" fontId="7" fillId="2" borderId="0" xfId="0" applyNumberFormat="1" applyFont="1" applyFill="1" applyBorder="1" applyAlignment="1">
      <alignment horizontal="left"/>
    </xf>
    <xf numFmtId="49" fontId="2" fillId="2" borderId="0" xfId="0" applyNumberFormat="1" applyFont="1" applyFill="1" applyBorder="1" applyAlignment="1">
      <alignment horizontal="left"/>
    </xf>
    <xf numFmtId="49" fontId="3" fillId="2" borderId="17" xfId="3" applyNumberFormat="1" applyFont="1" applyFill="1" applyBorder="1" applyAlignment="1">
      <alignment horizontal="left"/>
    </xf>
    <xf numFmtId="0" fontId="7" fillId="0" borderId="11" xfId="0" applyFont="1" applyFill="1" applyBorder="1" applyAlignment="1"/>
    <xf numFmtId="0" fontId="0" fillId="0" borderId="0" xfId="0" applyFill="1" applyBorder="1" applyAlignment="1">
      <alignment horizontal="right"/>
    </xf>
    <xf numFmtId="2" fontId="10" fillId="0" borderId="29" xfId="0" applyNumberFormat="1" applyFont="1" applyBorder="1" applyAlignment="1">
      <alignment horizontal="left"/>
    </xf>
    <xf numFmtId="0" fontId="0" fillId="2" borderId="12" xfId="0" applyFont="1" applyFill="1" applyBorder="1" applyAlignment="1">
      <alignment horizontal="left"/>
    </xf>
    <xf numFmtId="2" fontId="0" fillId="0" borderId="0" xfId="0" applyNumberFormat="1" applyFont="1" applyBorder="1" applyAlignment="1">
      <alignment horizontal="left"/>
    </xf>
    <xf numFmtId="49" fontId="3" fillId="2" borderId="0" xfId="3" applyNumberFormat="1" applyFont="1" applyFill="1" applyBorder="1" applyAlignment="1">
      <alignment horizontal="left"/>
    </xf>
    <xf numFmtId="0" fontId="9" fillId="4" borderId="13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left"/>
    </xf>
    <xf numFmtId="0" fontId="0" fillId="4" borderId="15" xfId="0" applyFont="1" applyFill="1" applyBorder="1" applyAlignment="1">
      <alignment horizontal="left"/>
    </xf>
    <xf numFmtId="0" fontId="0" fillId="3" borderId="0" xfId="3" applyNumberFormat="1" applyFont="1" applyFill="1" applyBorder="1" applyAlignment="1">
      <alignment horizontal="left"/>
    </xf>
    <xf numFmtId="0" fontId="0" fillId="2" borderId="11" xfId="0" applyFont="1" applyFill="1" applyBorder="1" applyAlignment="1">
      <alignment horizontal="left"/>
    </xf>
    <xf numFmtId="0" fontId="23" fillId="2" borderId="0" xfId="0" applyNumberFormat="1" applyFont="1" applyFill="1" applyBorder="1" applyAlignment="1"/>
    <xf numFmtId="0" fontId="7" fillId="4" borderId="3" xfId="0" applyFont="1" applyFill="1" applyBorder="1" applyAlignment="1">
      <alignment horizontal="center"/>
    </xf>
    <xf numFmtId="0" fontId="11" fillId="3" borderId="10" xfId="3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0" fontId="7" fillId="0" borderId="2" xfId="0" applyFont="1" applyFill="1" applyBorder="1" applyAlignment="1"/>
    <xf numFmtId="165" fontId="13" fillId="0" borderId="0" xfId="0" applyNumberFormat="1" applyFont="1" applyFill="1" applyBorder="1" applyAlignment="1"/>
    <xf numFmtId="0" fontId="6" fillId="0" borderId="0" xfId="0" applyFont="1" applyFill="1" applyBorder="1" applyAlignment="1"/>
    <xf numFmtId="49" fontId="3" fillId="2" borderId="17" xfId="0" applyNumberFormat="1" applyFont="1" applyFill="1" applyBorder="1" applyAlignment="1"/>
    <xf numFmtId="165" fontId="7" fillId="0" borderId="11" xfId="0" applyNumberFormat="1" applyFont="1" applyFill="1" applyBorder="1" applyAlignment="1"/>
    <xf numFmtId="165" fontId="12" fillId="2" borderId="0" xfId="0" applyNumberFormat="1" applyFont="1" applyFill="1" applyBorder="1" applyAlignment="1">
      <alignment horizontal="right"/>
    </xf>
    <xf numFmtId="165" fontId="0" fillId="0" borderId="0" xfId="0" applyNumberFormat="1" applyFill="1" applyBorder="1" applyAlignment="1">
      <alignment horizontal="right"/>
    </xf>
    <xf numFmtId="49" fontId="0" fillId="2" borderId="17" xfId="3" applyNumberFormat="1" applyFont="1" applyFill="1" applyBorder="1" applyAlignment="1">
      <alignment horizontal="left"/>
    </xf>
    <xf numFmtId="0" fontId="12" fillId="2" borderId="0" xfId="3" applyNumberFormat="1" applyFont="1" applyFill="1" applyBorder="1" applyAlignment="1">
      <alignment horizontal="center"/>
    </xf>
    <xf numFmtId="49" fontId="3" fillId="2" borderId="0" xfId="0" applyNumberFormat="1" applyFont="1" applyFill="1" applyBorder="1" applyAlignment="1"/>
    <xf numFmtId="2" fontId="10" fillId="0" borderId="0" xfId="0" applyNumberFormat="1" applyFont="1" applyBorder="1" applyAlignment="1">
      <alignment horizontal="left"/>
    </xf>
    <xf numFmtId="0" fontId="0" fillId="2" borderId="2" xfId="0" applyFont="1" applyFill="1" applyBorder="1" applyAlignment="1">
      <alignment horizontal="left"/>
    </xf>
    <xf numFmtId="0" fontId="0" fillId="0" borderId="11" xfId="0" applyFont="1" applyFill="1" applyBorder="1" applyAlignment="1">
      <alignment horizontal="left"/>
    </xf>
    <xf numFmtId="0" fontId="7" fillId="0" borderId="19" xfId="0" applyFont="1" applyFill="1" applyBorder="1" applyAlignment="1"/>
    <xf numFmtId="0" fontId="10" fillId="2" borderId="11" xfId="0" applyFont="1" applyFill="1" applyBorder="1" applyAlignment="1">
      <alignment horizontal="left"/>
    </xf>
    <xf numFmtId="166" fontId="12" fillId="5" borderId="0" xfId="0" applyNumberFormat="1" applyFont="1" applyFill="1" applyBorder="1" applyAlignment="1"/>
    <xf numFmtId="0" fontId="2" fillId="2" borderId="8" xfId="0" applyFont="1" applyFill="1" applyBorder="1" applyAlignment="1"/>
    <xf numFmtId="165" fontId="6" fillId="0" borderId="0" xfId="0" applyNumberFormat="1" applyFont="1" applyFill="1" applyBorder="1" applyAlignment="1"/>
    <xf numFmtId="2" fontId="7" fillId="2" borderId="0" xfId="0" applyNumberFormat="1" applyFont="1" applyFill="1" applyBorder="1" applyAlignment="1"/>
    <xf numFmtId="0" fontId="0" fillId="2" borderId="19" xfId="0" applyFont="1" applyFill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49" fontId="2" fillId="2" borderId="18" xfId="0" applyNumberFormat="1" applyFont="1" applyFill="1" applyBorder="1" applyAlignment="1">
      <alignment horizontal="left"/>
    </xf>
    <xf numFmtId="49" fontId="6" fillId="2" borderId="0" xfId="0" applyNumberFormat="1" applyFont="1" applyFill="1" applyBorder="1" applyAlignment="1">
      <alignment horizontal="left"/>
    </xf>
    <xf numFmtId="0" fontId="0" fillId="4" borderId="3" xfId="0" applyFont="1" applyFill="1" applyBorder="1" applyAlignment="1">
      <alignment horizontal="right"/>
    </xf>
    <xf numFmtId="49" fontId="3" fillId="2" borderId="30" xfId="0" applyNumberFormat="1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49" fontId="10" fillId="2" borderId="17" xfId="3" applyNumberFormat="1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0" fontId="0" fillId="0" borderId="0" xfId="0" applyBorder="1" applyAlignment="1"/>
    <xf numFmtId="0" fontId="3" fillId="3" borderId="0" xfId="3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right"/>
    </xf>
    <xf numFmtId="2" fontId="4" fillId="4" borderId="4" xfId="0" applyNumberFormat="1" applyFont="1" applyFill="1" applyBorder="1" applyAlignment="1">
      <alignment horizontal="left"/>
    </xf>
    <xf numFmtId="0" fontId="3" fillId="5" borderId="0" xfId="0" applyFont="1" applyFill="1" applyBorder="1" applyAlignment="1"/>
    <xf numFmtId="0" fontId="7" fillId="0" borderId="0" xfId="0" applyFont="1" applyBorder="1" applyAlignment="1">
      <alignment horizontal="left"/>
    </xf>
    <xf numFmtId="165" fontId="12" fillId="3" borderId="0" xfId="0" applyNumberFormat="1" applyFont="1" applyFill="1" applyBorder="1" applyAlignment="1"/>
    <xf numFmtId="0" fontId="7" fillId="4" borderId="3" xfId="0" applyFont="1" applyFill="1" applyBorder="1" applyAlignment="1">
      <alignment horizontal="left"/>
    </xf>
    <xf numFmtId="49" fontId="2" fillId="2" borderId="17" xfId="0" applyNumberFormat="1" applyFont="1" applyFill="1" applyBorder="1" applyAlignment="1">
      <alignment horizontal="left"/>
    </xf>
    <xf numFmtId="2" fontId="7" fillId="0" borderId="7" xfId="0" applyNumberFormat="1" applyFont="1" applyBorder="1" applyAlignment="1">
      <alignment horizontal="left"/>
    </xf>
    <xf numFmtId="0" fontId="0" fillId="5" borderId="2" xfId="0" applyFill="1" applyBorder="1" applyAlignment="1"/>
    <xf numFmtId="0" fontId="7" fillId="3" borderId="0" xfId="0" applyFont="1" applyFill="1" applyBorder="1" applyAlignment="1"/>
    <xf numFmtId="0" fontId="0" fillId="0" borderId="9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165" fontId="7" fillId="0" borderId="0" xfId="0" applyNumberFormat="1" applyFont="1" applyFill="1" applyBorder="1" applyAlignment="1">
      <alignment horizontal="right"/>
    </xf>
    <xf numFmtId="166" fontId="7" fillId="5" borderId="0" xfId="0" applyNumberFormat="1" applyFont="1" applyFill="1" applyBorder="1" applyAlignment="1"/>
    <xf numFmtId="0" fontId="0" fillId="0" borderId="11" xfId="0" applyBorder="1" applyAlignment="1">
      <alignment horizontal="right"/>
    </xf>
    <xf numFmtId="2" fontId="2" fillId="3" borderId="0" xfId="0" applyNumberFormat="1" applyFont="1" applyFill="1" applyBorder="1" applyAlignment="1"/>
    <xf numFmtId="2" fontId="12" fillId="2" borderId="0" xfId="0" applyNumberFormat="1" applyFont="1" applyFill="1" applyBorder="1" applyAlignment="1"/>
    <xf numFmtId="0" fontId="23" fillId="2" borderId="17" xfId="0" applyNumberFormat="1" applyFont="1" applyFill="1" applyBorder="1" applyAlignment="1"/>
    <xf numFmtId="0" fontId="24" fillId="0" borderId="0" xfId="0" applyFont="1"/>
    <xf numFmtId="0" fontId="0" fillId="5" borderId="0" xfId="0" applyFont="1" applyFill="1" applyBorder="1" applyAlignment="1"/>
    <xf numFmtId="1" fontId="6" fillId="0" borderId="0" xfId="0" applyNumberFormat="1" applyFont="1" applyFill="1" applyBorder="1" applyAlignment="1"/>
    <xf numFmtId="0" fontId="0" fillId="4" borderId="0" xfId="0" applyFont="1" applyFill="1" applyBorder="1" applyAlignment="1">
      <alignment horizontal="left"/>
    </xf>
    <xf numFmtId="0" fontId="7" fillId="4" borderId="3" xfId="3" applyNumberFormat="1" applyFont="1" applyFill="1" applyBorder="1" applyAlignment="1"/>
    <xf numFmtId="166" fontId="2" fillId="2" borderId="0" xfId="0" applyNumberFormat="1" applyFont="1" applyFill="1" applyBorder="1" applyAlignment="1"/>
    <xf numFmtId="0" fontId="3" fillId="2" borderId="11" xfId="0" applyFont="1" applyFill="1" applyBorder="1" applyAlignment="1"/>
    <xf numFmtId="0" fontId="0" fillId="3" borderId="0" xfId="0" applyFont="1" applyFill="1" applyBorder="1" applyAlignment="1">
      <alignment horizontal="left"/>
    </xf>
    <xf numFmtId="0" fontId="11" fillId="5" borderId="0" xfId="3" applyNumberFormat="1" applyFont="1" applyFill="1" applyBorder="1" applyAlignment="1">
      <alignment horizontal="left"/>
    </xf>
    <xf numFmtId="0" fontId="10" fillId="3" borderId="0" xfId="3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/>
    <xf numFmtId="164" fontId="14" fillId="0" borderId="0" xfId="0" applyNumberFormat="1" applyFont="1" applyFill="1" applyBorder="1" applyAlignment="1"/>
    <xf numFmtId="1" fontId="7" fillId="0" borderId="0" xfId="0" applyNumberFormat="1" applyFont="1" applyFill="1" applyBorder="1" applyAlignment="1">
      <alignment horizontal="right"/>
    </xf>
    <xf numFmtId="2" fontId="3" fillId="2" borderId="0" xfId="0" applyNumberFormat="1" applyFont="1" applyFill="1" applyBorder="1" applyAlignment="1">
      <alignment horizontal="left"/>
    </xf>
    <xf numFmtId="0" fontId="0" fillId="0" borderId="17" xfId="0" applyBorder="1" applyAlignment="1">
      <alignment horizontal="left" vertical="center"/>
    </xf>
    <xf numFmtId="0" fontId="0" fillId="0" borderId="17" xfId="0" applyBorder="1" applyAlignment="1"/>
    <xf numFmtId="165" fontId="0" fillId="0" borderId="0" xfId="0" applyNumberFormat="1" applyAlignment="1">
      <alignment horizontal="center"/>
    </xf>
    <xf numFmtId="0" fontId="0" fillId="4" borderId="3" xfId="3" applyNumberFormat="1" applyFont="1" applyFill="1" applyBorder="1" applyAlignment="1">
      <alignment horizontal="left"/>
    </xf>
    <xf numFmtId="0" fontId="4" fillId="4" borderId="4" xfId="3" applyNumberFormat="1" applyFont="1" applyFill="1" applyBorder="1" applyAlignment="1">
      <alignment horizontal="center"/>
    </xf>
    <xf numFmtId="0" fontId="10" fillId="0" borderId="11" xfId="0" applyFont="1" applyFill="1" applyBorder="1" applyAlignment="1">
      <alignment horizontal="left"/>
    </xf>
    <xf numFmtId="0" fontId="9" fillId="3" borderId="10" xfId="3" applyNumberFormat="1" applyFont="1" applyFill="1" applyBorder="1" applyAlignment="1">
      <alignment horizontal="left"/>
    </xf>
    <xf numFmtId="0" fontId="7" fillId="0" borderId="0" xfId="0" applyFont="1" applyFill="1" applyBorder="1" applyAlignment="1" applyProtection="1">
      <protection locked="0"/>
    </xf>
    <xf numFmtId="2" fontId="2" fillId="0" borderId="0" xfId="0" applyNumberFormat="1" applyFont="1" applyFill="1" applyBorder="1" applyAlignment="1">
      <alignment horizontal="right"/>
    </xf>
    <xf numFmtId="2" fontId="7" fillId="0" borderId="0" xfId="0" applyNumberFormat="1" applyFont="1" applyFill="1" applyBorder="1" applyAlignment="1"/>
    <xf numFmtId="0" fontId="0" fillId="0" borderId="19" xfId="0" applyFont="1" applyFill="1" applyBorder="1" applyAlignment="1">
      <alignment horizontal="left"/>
    </xf>
    <xf numFmtId="0" fontId="11" fillId="3" borderId="10" xfId="3" applyNumberFormat="1" applyFont="1" applyFill="1" applyBorder="1" applyAlignment="1"/>
    <xf numFmtId="49" fontId="2" fillId="2" borderId="30" xfId="0" applyNumberFormat="1" applyFont="1" applyFill="1" applyBorder="1" applyAlignment="1">
      <alignment horizontal="left"/>
    </xf>
    <xf numFmtId="166" fontId="7" fillId="0" borderId="11" xfId="0" applyNumberFormat="1" applyFont="1" applyFill="1" applyBorder="1" applyAlignment="1"/>
    <xf numFmtId="2" fontId="0" fillId="2" borderId="0" xfId="0" applyNumberFormat="1" applyFont="1" applyFill="1" applyBorder="1" applyAlignment="1">
      <alignment horizontal="left"/>
    </xf>
    <xf numFmtId="49" fontId="3" fillId="2" borderId="11" xfId="0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wrapText="1"/>
    </xf>
    <xf numFmtId="0" fontId="11" fillId="5" borderId="0" xfId="3" applyNumberFormat="1" applyFont="1" applyFill="1" applyBorder="1" applyAlignment="1"/>
    <xf numFmtId="0" fontId="16" fillId="4" borderId="3" xfId="3" applyNumberFormat="1" applyFont="1" applyFill="1" applyBorder="1" applyAlignment="1">
      <alignment horizontal="right"/>
    </xf>
    <xf numFmtId="49" fontId="13" fillId="2" borderId="8" xfId="0" applyNumberFormat="1" applyFont="1" applyFill="1" applyBorder="1" applyAlignment="1"/>
    <xf numFmtId="0" fontId="2" fillId="2" borderId="8" xfId="0" applyFont="1" applyFill="1" applyBorder="1" applyAlignment="1">
      <alignment vertical="center"/>
    </xf>
    <xf numFmtId="0" fontId="0" fillId="0" borderId="0" xfId="0" applyAlignment="1">
      <alignment wrapText="1"/>
    </xf>
    <xf numFmtId="166" fontId="6" fillId="0" borderId="0" xfId="0" applyNumberFormat="1" applyFont="1" applyFill="1" applyBorder="1" applyAlignment="1"/>
    <xf numFmtId="2" fontId="0" fillId="0" borderId="0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0" fontId="9" fillId="4" borderId="13" xfId="0" applyFont="1" applyFill="1" applyBorder="1" applyAlignment="1"/>
    <xf numFmtId="0" fontId="8" fillId="0" borderId="0" xfId="0" applyFont="1" applyBorder="1" applyAlignment="1"/>
    <xf numFmtId="0" fontId="0" fillId="0" borderId="0" xfId="0" applyBorder="1" applyAlignment="1">
      <alignment vertical="center"/>
    </xf>
    <xf numFmtId="0" fontId="0" fillId="0" borderId="18" xfId="0" applyBorder="1" applyAlignment="1">
      <alignment horizontal="left" vertical="center"/>
    </xf>
    <xf numFmtId="49" fontId="0" fillId="2" borderId="11" xfId="0" applyNumberFormat="1" applyFont="1" applyFill="1" applyBorder="1" applyAlignment="1">
      <alignment horizontal="left"/>
    </xf>
    <xf numFmtId="0" fontId="0" fillId="5" borderId="0" xfId="0" applyFill="1" applyBorder="1" applyAlignment="1">
      <alignment horizontal="right"/>
    </xf>
    <xf numFmtId="0" fontId="10" fillId="0" borderId="20" xfId="0" applyFont="1" applyBorder="1" applyAlignment="1">
      <alignment horizontal="left"/>
    </xf>
    <xf numFmtId="0" fontId="6" fillId="0" borderId="8" xfId="0" applyFont="1" applyFill="1" applyBorder="1" applyAlignment="1"/>
    <xf numFmtId="49" fontId="11" fillId="2" borderId="17" xfId="3" applyNumberFormat="1" applyFont="1" applyFill="1" applyBorder="1" applyAlignment="1">
      <alignment horizontal="left"/>
    </xf>
    <xf numFmtId="0" fontId="5" fillId="3" borderId="21" xfId="0" applyFont="1" applyFill="1" applyBorder="1" applyAlignment="1"/>
    <xf numFmtId="0" fontId="25" fillId="0" borderId="0" xfId="0" applyFont="1" applyFill="1" applyBorder="1" applyAlignment="1">
      <alignment horizontal="left"/>
    </xf>
    <xf numFmtId="1" fontId="6" fillId="5" borderId="0" xfId="0" applyNumberFormat="1" applyFont="1" applyFill="1" applyBorder="1" applyAlignment="1"/>
    <xf numFmtId="0" fontId="0" fillId="0" borderId="30" xfId="0" applyBorder="1" applyAlignment="1">
      <alignment horizontal="left" vertical="center"/>
    </xf>
    <xf numFmtId="0" fontId="0" fillId="0" borderId="30" xfId="0" applyBorder="1" applyAlignment="1"/>
    <xf numFmtId="49" fontId="11" fillId="2" borderId="0" xfId="3" applyNumberFormat="1" applyFont="1" applyFill="1" applyBorder="1" applyAlignment="1">
      <alignment horizontal="left"/>
    </xf>
    <xf numFmtId="2" fontId="7" fillId="5" borderId="0" xfId="0" applyNumberFormat="1" applyFont="1" applyFill="1" applyBorder="1" applyAlignment="1">
      <alignment horizontal="left"/>
    </xf>
    <xf numFmtId="49" fontId="0" fillId="2" borderId="2" xfId="0" applyNumberFormat="1" applyFont="1" applyFill="1" applyBorder="1" applyAlignment="1">
      <alignment horizontal="left"/>
    </xf>
    <xf numFmtId="0" fontId="6" fillId="5" borderId="0" xfId="0" applyFont="1" applyFill="1" applyBorder="1" applyAlignment="1"/>
    <xf numFmtId="0" fontId="0" fillId="2" borderId="0" xfId="0" applyFill="1" applyBorder="1" applyAlignment="1"/>
    <xf numFmtId="166" fontId="7" fillId="0" borderId="0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/>
    </xf>
    <xf numFmtId="2" fontId="12" fillId="3" borderId="0" xfId="0" applyNumberFormat="1" applyFont="1" applyFill="1" applyBorder="1" applyAlignment="1">
      <alignment horizontal="right"/>
    </xf>
    <xf numFmtId="49" fontId="0" fillId="2" borderId="11" xfId="3" applyNumberFormat="1" applyFont="1" applyFill="1" applyBorder="1" applyAlignment="1">
      <alignment horizontal="left"/>
    </xf>
    <xf numFmtId="49" fontId="10" fillId="2" borderId="11" xfId="0" applyNumberFormat="1" applyFont="1" applyFill="1" applyBorder="1" applyAlignment="1">
      <alignment horizontal="left"/>
    </xf>
    <xf numFmtId="0" fontId="17" fillId="0" borderId="0" xfId="0" applyFont="1" applyFill="1" applyAlignment="1">
      <alignment horizontal="right"/>
    </xf>
    <xf numFmtId="0" fontId="16" fillId="4" borderId="3" xfId="3" applyNumberFormat="1" applyFont="1" applyFill="1" applyBorder="1" applyAlignment="1">
      <alignment horizontal="center"/>
    </xf>
    <xf numFmtId="0" fontId="10" fillId="0" borderId="29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26" fillId="2" borderId="0" xfId="0" applyNumberFormat="1" applyFont="1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&#65279;<?xml version="1.0" encoding="utf-8"?><Relationships xmlns="http://schemas.openxmlformats.org/package/2006/relationships"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</a:ln>
          </c:spPr>
          <c:marker>
            <c:symbol val="none"/>
          </c:marker>
          <c:cat>
            <c:numRef>
              <c:f>SUMMARY!#REF!</c:f>
              <c:numCache/>
            </c:numRef>
          </c:cat>
          <c:smooth val="0"/>
        </c:ser>
        <c:marker val="1"/>
        <c:smooth val="0"/>
        <c:axId val="0"/>
        <c:axId val="1"/>
      </c:lineChart>
      <c:catAx>
        <c:axId val="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275"/>
            </a:pPr>
            <a:endParaRPr sz="275"/>
          </a:p>
        </c:txPr>
        <c:crossAx val="1"/>
        <c:crosses val="autoZero"/>
        <c:auto val="1"/>
        <c:lblAlgn val="ctr"/>
        <c:lblOffset val="100"/>
        <c:tickLblSkip val="2"/>
      </c:catAx>
      <c:valAx>
        <c:axId val="1"/>
        <c:scaling>
          <c:orientation val="minMax"/>
          <c:max val="60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</a:ln>
        </c:spPr>
        <c:crossAx val="0"/>
        <c:crosses val="autoZero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400">
          <a:solidFill>
            <a:srgbClr val="000000"/>
          </a:solidFill>
          <a:latin typeface="Arial"/>
        </a:defRPr>
      </a:pPr>
      <a:endParaRPr sz="400">
        <a:solidFill>
          <a:srgbClr val="000000"/>
        </a:solidFill>
        <a:latin typeface="Arial"/>
      </a:endParaRPr>
    </a:p>
  </c:txPr>
  <c:printSettings>
    <c:pageMargins l="0.75" r="0.75" t="1" b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</a:ln>
          </c:spPr>
          <c:marker>
            <c:symbol val="none"/>
          </c:marker>
          <c:cat>
            <c:numRef>
              <c:f>Definitions!#REF!</c:f>
              <c:numCache/>
            </c:numRef>
          </c:cat>
          <c:smooth val="0"/>
        </c:ser>
        <c:marker val="1"/>
        <c:smooth val="0"/>
        <c:axId val="0"/>
        <c:axId val="1"/>
      </c:lineChart>
      <c:catAx>
        <c:axId val="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275"/>
            </a:pPr>
            <a:endParaRPr sz="275"/>
          </a:p>
        </c:txPr>
        <c:crossAx val="1"/>
        <c:crosses val="autoZero"/>
        <c:auto val="1"/>
        <c:lblAlgn val="ctr"/>
        <c:lblOffset val="100"/>
        <c:tickLblSkip val="2"/>
      </c:catAx>
      <c:valAx>
        <c:axId val="1"/>
        <c:scaling>
          <c:orientation val="minMax"/>
          <c:max val="60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</a:ln>
        </c:spPr>
        <c:crossAx val="0"/>
        <c:crosses val="autoZero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400">
          <a:solidFill>
            <a:srgbClr val="000000"/>
          </a:solidFill>
          <a:latin typeface="Arial"/>
        </a:defRPr>
      </a:pPr>
      <a:endParaRPr sz="400">
        <a:solidFill>
          <a:srgbClr val="000000"/>
        </a:solidFill>
        <a:latin typeface="Arial"/>
      </a:endParaRPr>
    </a:p>
  </c:txPr>
  <c:printSettings>
    <c:pageMargins l="0.75" r="0.75" t="1" b="1" header="0.5" footer="0.5"/>
    <c:pageSetup orientation="landscape"/>
  </c:printSettings>
</c:chartSpace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image" Target="../media/image4.jpeg" /><Relationship Id="rId3" Type="http://schemas.openxmlformats.org/officeDocument/2006/relationships/image" Target="../media/image2.emf" /><Relationship Id="rId4" Type="http://schemas.openxmlformats.org/officeDocument/2006/relationships/image" Target="../media/image1.emf" /><Relationship Id="rId5" Type="http://schemas.openxmlformats.org/officeDocument/2006/relationships/image" Target="../media/image5.emf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e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chart" Target="../charts/chart2.xml" /><Relationship Id="rId2" Type="http://schemas.openxmlformats.org/officeDocument/2006/relationships/image" Target="../media/image3.jpeg" /></Relationships>
</file>

<file path=xl/drawings/drawing1.xml><?xml version="1.0" encoding="utf-8"?>
<xdr:wsDr xmlns:a="http://schemas.openxmlformats.org/drawingml/2006/main" xmlns:xdr="http://schemas.openxmlformats.org/drawingml/2006/spreadsheetDrawing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01" name="IS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r="http://schemas.openxmlformats.org/officeDocument/2006/relationships" xmlns:c="http://schemas.openxmlformats.org/drawingml/2006/chart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152400</xdr:rowOff>
    </xdr:to>
    <xdr:pic>
      <xdr:nvPicPr>
        <xdr:cNvPr id="23602" name="Picture 40" descr="weatherford_logo-blk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464235" cy="685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30</xdr:col>
      <xdr:colOff>0</xdr:colOff>
      <xdr:row>25</xdr:row>
      <xdr:rowOff>0</xdr:rowOff>
    </xdr:to>
    <xdr:pic>
      <xdr:nvPicPr>
        <xdr:cNvPr id="23603" name="Picture 3" descr="41120_5156190278.wmf"/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705100"/>
          <a:ext cx="3733595" cy="1781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30</xdr:col>
      <xdr:colOff>0</xdr:colOff>
      <xdr:row>38</xdr:row>
      <xdr:rowOff>0</xdr:rowOff>
    </xdr:to>
    <xdr:pic>
      <xdr:nvPicPr>
        <xdr:cNvPr id="23604" name="Picture 4" descr="41120_5156273495.wmf"/>
        <xdr:cNvPicPr>
          <a:picLocks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4810125"/>
          <a:ext cx="3733595" cy="1781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30</xdr:col>
      <xdr:colOff>0</xdr:colOff>
      <xdr:row>51</xdr:row>
      <xdr:rowOff>0</xdr:rowOff>
    </xdr:to>
    <xdr:pic>
      <xdr:nvPicPr>
        <xdr:cNvPr id="23605" name="Picture 5" descr="41120_5156347569.wmf"/>
        <xdr:cNvPicPr>
          <a:picLocks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6915150"/>
          <a:ext cx="3733595" cy="1781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>
  <xdr:twoCellAnchor>
    <xdr:from>
      <xdr:col>0</xdr:col>
      <xdr:colOff>104775</xdr:colOff>
      <xdr:row>0</xdr:row>
      <xdr:rowOff>0</xdr:rowOff>
    </xdr:from>
    <xdr:to>
      <xdr:col>12</xdr:col>
      <xdr:colOff>85725</xdr:colOff>
      <xdr:row>1</xdr:row>
      <xdr:rowOff>152400</xdr:rowOff>
    </xdr:to>
    <xdr:pic>
      <xdr:nvPicPr>
        <xdr:cNvPr id="32777" name="Picture 1028" descr="weatherford_logo-blk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0"/>
          <a:ext cx="1474388" cy="6858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a="http://schemas.openxmlformats.org/drawingml/2006/main" xmlns:xdr="http://schemas.openxmlformats.org/drawingml/2006/spreadsheetDrawing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4827" name="IS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r="http://schemas.openxmlformats.org/officeDocument/2006/relationships" xmlns:c="http://schemas.openxmlformats.org/drawingml/2006/chart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57</xdr:col>
      <xdr:colOff>0</xdr:colOff>
      <xdr:row>0</xdr:row>
      <xdr:rowOff>0</xdr:rowOff>
    </xdr:to>
    <xdr:pic>
      <xdr:nvPicPr>
        <xdr:cNvPr id="34828" name="Picture 2" descr="saturate_gcmsms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7093830" cy="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CF352"/>
  <sheetViews>
    <sheetView showGridLines="0" tabSelected="1" workbookViewId="0"/>
  </sheetViews>
  <sheetFormatPr defaultColWidth="1.7109375" defaultRowHeight="14.1" customHeight="1"/>
  <cols>
    <col min="1" max="29" width="1.7109375" style="102" customWidth="1"/>
    <col min="30" max="30" width="1.7109375" style="174" customWidth="1"/>
    <col min="31" max="16384" width="1.7109375" style="102"/>
  </cols>
  <sheetData>
    <row ht="42" customHeight="1" s="213" customFormat="1">
      <c s="342"/>
      <c/>
      <c/>
      <c s="93"/>
      <c r="BE1" s="389" t="s">
        <v>307</v>
      </c>
    </row>
    <row ht="18" customHeight="1" s="213" customFormat="1">
      <c s="342"/>
      <c/>
      <c s="326"/>
      <c s="326"/>
    </row>
    <row ht="12.75" customHeight="1">
      <c s="116" t="s">
        <v>94</v>
      </c>
      <c s="205"/>
      <c s="325"/>
      <c s="325"/>
      <c s="325"/>
      <c s="325"/>
      <c s="205"/>
      <c s="235" t="s">
        <v>484</v>
      </c>
      <c s="67"/>
      <c s="67"/>
      <c s="67"/>
      <c s="67"/>
      <c s="67"/>
      <c s="67"/>
      <c s="67"/>
      <c s="67"/>
      <c s="67"/>
      <c s="67"/>
      <c s="67"/>
      <c s="67"/>
      <c s="67"/>
      <c s="67"/>
      <c s="67"/>
      <c s="67"/>
      <c s="67"/>
      <c s="67"/>
      <c s="67"/>
      <c s="67"/>
      <c s="205" t="s">
        <v>314</v>
      </c>
      <c s="136"/>
      <c s="136"/>
      <c s="136"/>
      <c s="136"/>
      <c s="136"/>
      <c s="136"/>
      <c s="136"/>
      <c s="136"/>
      <c s="136"/>
      <c s="235" t="s">
        <v>410</v>
      </c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302"/>
      <c r="BL3" s="122"/>
    </row>
    <row ht="12.75" customHeight="1" s="216" customFormat="1">
      <c s="135" t="s">
        <v>172</v>
      </c>
      <c s="159"/>
      <c s="274"/>
      <c s="274"/>
      <c s="274"/>
      <c s="274"/>
      <c s="159"/>
      <c s="194" t="s">
        <v>296</v>
      </c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59" t="s">
        <v>124</v>
      </c>
      <c s="159"/>
      <c s="159"/>
      <c s="159"/>
      <c s="159"/>
      <c s="159"/>
      <c s="159"/>
      <c s="159"/>
      <c s="159"/>
      <c s="159"/>
      <c s="194" t="s">
        <v>409</v>
      </c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364"/>
    </row>
    <row ht="12.75" customHeight="1" s="216" customFormat="1">
      <c s="135" t="s">
        <v>14</v>
      </c>
      <c s="159"/>
      <c s="40"/>
      <c s="40"/>
      <c s="40"/>
      <c s="40"/>
      <c s="159"/>
      <c s="194" t="s">
        <v>298</v>
      </c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287" t="s">
        <v>35</v>
      </c>
      <c s="187"/>
      <c s="28"/>
      <c s="28"/>
      <c s="28"/>
      <c s="28"/>
      <c s="159"/>
      <c s="28"/>
      <c s="159"/>
      <c s="159"/>
      <c s="194" t="s">
        <v>66</v>
      </c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364"/>
    </row>
    <row ht="12.75" customHeight="1" s="216" customFormat="1">
      <c s="219" t="s">
        <v>293</v>
      </c>
      <c s="159"/>
      <c s="159"/>
      <c s="159"/>
      <c s="159"/>
      <c s="159"/>
      <c s="159"/>
      <c s="194" t="s">
        <v>295</v>
      </c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59" t="s">
        <v>420</v>
      </c>
      <c s="159"/>
      <c s="40"/>
      <c s="40"/>
      <c s="40"/>
      <c s="40"/>
      <c s="159"/>
      <c s="40"/>
      <c s="159"/>
      <c s="159"/>
      <c s="194" t="s">
        <v>347</v>
      </c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364"/>
      <c s="42"/>
      <c s="42"/>
      <c s="42"/>
    </row>
    <row ht="12.75" customHeight="1" s="216" customFormat="1">
      <c s="219" t="s">
        <v>344</v>
      </c>
      <c s="159"/>
      <c s="159"/>
      <c s="159"/>
      <c s="159"/>
      <c s="159"/>
      <c s="159"/>
      <c s="194" t="s">
        <v>295</v>
      </c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28" t="s">
        <v>471</v>
      </c>
      <c s="159"/>
      <c s="40"/>
      <c s="40"/>
      <c s="40"/>
      <c s="40"/>
      <c s="40"/>
      <c s="40"/>
      <c s="159"/>
      <c s="159"/>
      <c s="194" t="s">
        <v>295</v>
      </c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364"/>
    </row>
    <row ht="12.75" customHeight="1" s="216" customFormat="1">
      <c s="78" t="s">
        <v>398</v>
      </c>
      <c s="159"/>
      <c s="159"/>
      <c s="159"/>
      <c s="40"/>
      <c s="40"/>
      <c s="159"/>
      <c s="194" t="s">
        <v>264</v>
      </c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28" t="s">
        <v>164</v>
      </c>
      <c s="159"/>
      <c s="28"/>
      <c s="28"/>
      <c s="28"/>
      <c s="159"/>
      <c s="28"/>
      <c s="28"/>
      <c s="159"/>
      <c s="159"/>
      <c s="194" t="s">
        <v>265</v>
      </c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364"/>
    </row>
    <row ht="12.75" customHeight="1" s="257" customFormat="1">
      <c s="135" t="s">
        <v>275</v>
      </c>
      <c s="159"/>
      <c s="393"/>
      <c s="40"/>
      <c s="40"/>
      <c s="40"/>
      <c s="40"/>
      <c s="194" t="s">
        <v>301</v>
      </c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59" t="s">
        <v>61</v>
      </c>
      <c s="159"/>
      <c s="28"/>
      <c s="28"/>
      <c s="28"/>
      <c s="28"/>
      <c s="28"/>
      <c s="28"/>
      <c s="159"/>
      <c s="159"/>
      <c s="194" t="s">
        <v>295</v>
      </c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194"/>
      <c s="364"/>
      <c r="BL9" s="279"/>
      <c r="BP9" s="60"/>
      <c r="BR9" s="60"/>
      <c s="60"/>
      <c s="60"/>
      <c s="60"/>
      <c s="337"/>
      <c s="60"/>
      <c s="60"/>
      <c s="60"/>
      <c s="60"/>
      <c s="60"/>
      <c s="60"/>
      <c s="60"/>
      <c s="60"/>
      <c s="60"/>
      <c s="189"/>
    </row>
    <row ht="12.75" customHeight="1" s="392" customFormat="1">
      <c s="219" t="s">
        <v>132</v>
      </c>
      <c s="159"/>
      <c s="28"/>
      <c s="28"/>
      <c s="28"/>
      <c s="28"/>
      <c s="28"/>
      <c s="194" t="s">
        <v>416</v>
      </c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65"/>
      <c s="159" t="s">
        <v>273</v>
      </c>
      <c s="92"/>
      <c s="92"/>
      <c s="92"/>
      <c s="92"/>
      <c s="92"/>
      <c s="92"/>
      <c s="92"/>
      <c s="92"/>
      <c s="92"/>
      <c s="194" t="s">
        <v>235</v>
      </c>
      <c s="165"/>
      <c s="165"/>
      <c s="165"/>
      <c s="165"/>
      <c s="165"/>
      <c s="165"/>
      <c s="194" t="s">
        <v>295</v>
      </c>
      <c s="160"/>
      <c s="160"/>
      <c s="160"/>
      <c s="160"/>
      <c s="160"/>
      <c s="160"/>
      <c s="160"/>
      <c s="160"/>
      <c s="160"/>
      <c s="160"/>
      <c s="381"/>
    </row>
    <row ht="12.75" customHeight="1" s="392" customFormat="1">
      <c s="359" t="s">
        <v>95</v>
      </c>
      <c s="192"/>
      <c s="52"/>
      <c s="52"/>
      <c s="52"/>
      <c s="192"/>
      <c s="192"/>
      <c s="194" t="s">
        <v>482</v>
      </c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32"/>
      <c s="159" t="s">
        <v>373</v>
      </c>
      <c s="92"/>
      <c s="92"/>
      <c s="92"/>
      <c s="92"/>
      <c s="92"/>
      <c s="92"/>
      <c s="92"/>
      <c s="92"/>
      <c s="43"/>
      <c s="194" t="s">
        <v>271</v>
      </c>
      <c s="32"/>
      <c s="32"/>
      <c s="32"/>
      <c s="32"/>
      <c s="32"/>
      <c s="32"/>
      <c s="194" t="s">
        <v>295</v>
      </c>
      <c s="225"/>
      <c s="225"/>
      <c s="225"/>
      <c s="225"/>
      <c s="225"/>
      <c s="225"/>
      <c s="225"/>
      <c s="225"/>
      <c s="225"/>
      <c s="300"/>
      <c s="381"/>
      <c s="49"/>
      <c s="49"/>
      <c s="49"/>
      <c s="49"/>
      <c s="49"/>
      <c r="BM11" s="46"/>
      <c r="BP11" s="298"/>
    </row>
    <row ht="12.75" customHeight="1" s="392" customFormat="1">
      <c s="90" t="s">
        <v>20</v>
      </c>
      <c s="97"/>
      <c s="97"/>
      <c s="97"/>
      <c s="97"/>
      <c s="97"/>
      <c s="97"/>
      <c s="355" t="s">
        <v>440</v>
      </c>
      <c s="186"/>
      <c s="186"/>
      <c s="186"/>
      <c s="186"/>
      <c s="186"/>
      <c s="186"/>
      <c s="186"/>
      <c s="186"/>
      <c s="186"/>
      <c s="186"/>
      <c s="186"/>
      <c s="186"/>
      <c s="186"/>
      <c s="186"/>
      <c s="186"/>
      <c s="186"/>
      <c s="186"/>
      <c s="186"/>
      <c s="186"/>
      <c s="186"/>
      <c s="332" t="s">
        <v>517</v>
      </c>
      <c s="97"/>
      <c s="97"/>
      <c s="97"/>
      <c s="97"/>
      <c s="97"/>
      <c s="97"/>
      <c s="97"/>
      <c s="97"/>
      <c s="97"/>
      <c s="355" t="s">
        <v>24</v>
      </c>
      <c s="186"/>
      <c s="186"/>
      <c s="186"/>
      <c s="186"/>
      <c s="186"/>
      <c s="186"/>
      <c s="355"/>
      <c s="387"/>
      <c s="387"/>
      <c s="387"/>
      <c s="387"/>
      <c s="387"/>
      <c s="387"/>
      <c s="387"/>
      <c s="387"/>
      <c s="387"/>
      <c s="55"/>
      <c s="242"/>
      <c s="49"/>
      <c s="49"/>
      <c s="49"/>
    </row>
    <row ht="12.75" customHeight="1" thickBot="1" s="392" customFormat="1">
      <c s="298"/>
      <c r="J13" s="153"/>
      <c s="153"/>
      <c s="153"/>
      <c s="153"/>
      <c s="153"/>
      <c s="153"/>
      <c s="153"/>
      <c r="S13" s="153"/>
      <c s="153"/>
      <c r="AD13" s="63"/>
      <c r="AL13" s="49"/>
      <c s="49"/>
      <c r="BE13" s="49"/>
      <c s="49"/>
      <c s="49"/>
      <c s="49"/>
    </row>
    <row ht="12.75" customHeight="1" thickTop="1" s="392" customFormat="1">
      <c s="51" t="s">
        <v>283</v>
      </c>
      <c s="141"/>
      <c s="141"/>
      <c s="141"/>
      <c s="141"/>
      <c s="141"/>
      <c s="141"/>
      <c s="141"/>
      <c s="141"/>
      <c s="315"/>
      <c s="315"/>
      <c s="315"/>
      <c s="315"/>
      <c s="315"/>
      <c s="315"/>
      <c s="315"/>
      <c s="141"/>
      <c s="319"/>
      <c s="50"/>
      <c s="50"/>
      <c s="319"/>
      <c s="319"/>
      <c s="319"/>
      <c s="319"/>
      <c s="319"/>
      <c s="319"/>
      <c s="319"/>
      <c s="319"/>
      <c s="188" t="s">
        <v>173</v>
      </c>
      <c s="164"/>
      <c r="AF14" s="166" t="s">
        <v>452</v>
      </c>
      <c s="196"/>
      <c s="196"/>
      <c s="196"/>
      <c s="196"/>
      <c s="196"/>
      <c s="124"/>
      <c s="124"/>
      <c s="196"/>
      <c s="196"/>
      <c s="124"/>
      <c s="124"/>
      <c s="124"/>
      <c s="101"/>
      <c s="101"/>
      <c s="196"/>
      <c s="358"/>
      <c s="134"/>
      <c s="390" t="s">
        <v>284</v>
      </c>
      <c s="196"/>
      <c s="196"/>
      <c s="196"/>
      <c s="196"/>
      <c s="390" t="s">
        <v>270</v>
      </c>
      <c s="196"/>
      <c s="54"/>
      <c s="49"/>
      <c s="49"/>
      <c s="49"/>
    </row>
    <row ht="12.75" customHeight="1" s="392" customFormat="1">
      <c s="21"/>
      <c s="38"/>
      <c s="267"/>
      <c s="267"/>
      <c s="267"/>
      <c r="J15" s="153"/>
      <c s="153"/>
      <c s="153"/>
      <c s="153"/>
      <c s="153"/>
      <c s="153"/>
      <c s="153"/>
      <c r="S15" s="153"/>
      <c s="153"/>
      <c r="AD15" s="371"/>
      <c r="AF15" s="177" t="s">
        <v>507</v>
      </c>
      <c s="210"/>
      <c s="210"/>
      <c s="210"/>
      <c s="210"/>
      <c s="210"/>
      <c s="144"/>
      <c s="144"/>
      <c s="210"/>
      <c s="144"/>
      <c s="144"/>
      <c s="144"/>
      <c s="210"/>
      <c s="180"/>
      <c s="180"/>
      <c s="210"/>
      <c s="202"/>
      <c s="255"/>
      <c s="127"/>
      <c s="210"/>
      <c s="210"/>
      <c s="210"/>
      <c s="210"/>
      <c s="65"/>
      <c s="329"/>
      <c s="227"/>
      <c s="49"/>
      <c s="49"/>
      <c s="49"/>
    </row>
    <row ht="12.75" customHeight="1" s="392" customFormat="1">
      <c s="21"/>
      <c s="153"/>
      <c s="153"/>
      <c s="153"/>
      <c s="153"/>
      <c r="H16"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91"/>
      <c s="153"/>
      <c s="185" t="s">
        <v>262</v>
      </c>
      <c s="92"/>
      <c s="260"/>
      <c s="260"/>
      <c s="260"/>
      <c s="43"/>
      <c s="43"/>
      <c s="43"/>
      <c s="92"/>
      <c s="43"/>
      <c s="43"/>
      <c s="283">
        <f>100*(478075+361683+347569+479557)/(478075+361683+347569+479557+162388+127907+412786+251230+291977+426320+471344+482670+544349)</f>
        <v>34.455021905369222</v>
      </c>
      <c s="13"/>
      <c s="13"/>
      <c s="13"/>
      <c s="13"/>
      <c s="43"/>
      <c s="69"/>
      <c s="1" t="s">
        <v>406</v>
      </c>
      <c s="53"/>
      <c s="53"/>
      <c s="61"/>
      <c s="286"/>
      <c s="48"/>
      <c s="197"/>
      <c s="248"/>
      <c s="49"/>
      <c s="49"/>
      <c s="49"/>
    </row>
    <row ht="12.75" customHeight="1" s="392" customFormat="1">
      <c s="21"/>
      <c s="153"/>
      <c s="153"/>
      <c s="153"/>
      <c s="153"/>
      <c r="H17"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91"/>
      <c s="153"/>
      <c s="24" t="s">
        <v>391</v>
      </c>
      <c s="333"/>
      <c s="79"/>
      <c s="79"/>
      <c s="79"/>
      <c s="272"/>
      <c s="272"/>
      <c s="272"/>
      <c s="333"/>
      <c s="272"/>
      <c s="272"/>
      <c s="146">
        <f>100*(162388+127907+412786+251230+291977)/(478075+361683+347569+479557+162388+127907+412786+251230+291977+426320+471344+482670+544349)</f>
        <v>25.761168947808482</v>
      </c>
      <c s="233"/>
      <c s="233"/>
      <c s="233"/>
      <c s="233"/>
      <c s="272"/>
      <c s="312"/>
      <c s="228" t="s">
        <v>406</v>
      </c>
      <c s="335"/>
      <c s="335"/>
      <c s="307"/>
      <c s="94"/>
      <c s="57"/>
      <c s="33"/>
      <c s="73"/>
      <c s="49"/>
      <c s="49"/>
      <c s="49"/>
    </row>
    <row ht="12.75" customHeight="1" s="392" customFormat="1">
      <c s="21"/>
      <c s="153"/>
      <c s="153"/>
      <c s="153"/>
      <c s="153"/>
      <c r="H18"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91"/>
      <c s="153"/>
      <c s="185" t="s">
        <v>510</v>
      </c>
      <c s="92"/>
      <c s="260"/>
      <c s="260"/>
      <c s="260"/>
      <c s="43"/>
      <c s="43"/>
      <c s="43"/>
      <c s="92"/>
      <c s="43"/>
      <c s="43"/>
      <c s="283">
        <f>100*(426320+471344+482670+544349)/(478075+361683+347569+479557+162388+127907+412786+251230+291977+426320+471344+482670+544349)</f>
        <v>39.7838091468223</v>
      </c>
      <c s="13"/>
      <c s="13"/>
      <c s="13"/>
      <c s="13"/>
      <c s="43"/>
      <c s="324"/>
      <c s="1" t="s">
        <v>406</v>
      </c>
      <c s="53"/>
      <c s="53"/>
      <c s="61"/>
      <c s="286"/>
      <c s="224"/>
      <c s="197"/>
      <c s="248"/>
      <c s="49"/>
      <c s="49"/>
      <c s="49"/>
    </row>
    <row ht="12.75" customHeight="1" s="392" customFormat="1">
      <c s="21"/>
      <c s="153"/>
      <c s="153"/>
      <c s="153"/>
      <c s="153"/>
      <c r="H19"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153"/>
      <c s="91"/>
      <c s="153"/>
      <c s="24" t="s">
        <v>468</v>
      </c>
      <c s="333"/>
      <c s="79"/>
      <c s="79"/>
      <c s="79"/>
      <c s="272"/>
      <c s="272"/>
      <c s="272"/>
      <c s="333"/>
      <c s="272"/>
      <c s="272"/>
      <c s="146">
        <f>100*(1114622+844995)/(1114622+844995+509296+470419+290665+371653+1113433+826985)</f>
        <v>35.358949042126511</v>
      </c>
      <c s="233"/>
      <c s="233"/>
      <c s="233"/>
      <c s="233"/>
      <c s="272"/>
      <c s="132"/>
      <c s="228" t="s">
        <v>406</v>
      </c>
      <c s="335"/>
      <c s="335"/>
      <c s="307"/>
      <c s="94"/>
      <c s="57"/>
      <c s="33"/>
      <c s="231"/>
      <c s="49"/>
      <c s="49"/>
      <c s="49"/>
    </row>
    <row ht="12.75" customHeight="1" s="392" customFormat="1">
      <c s="108"/>
      <c r="F20"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38"/>
      <c s="267"/>
      <c s="185" t="s">
        <v>126</v>
      </c>
      <c s="92"/>
      <c s="260"/>
      <c s="260"/>
      <c s="260"/>
      <c s="43"/>
      <c s="43"/>
      <c s="43"/>
      <c s="92"/>
      <c s="43"/>
      <c s="43"/>
      <c s="283">
        <f>100*(509296+470419+290665+371653)/(1114622+844995+509296+470419+290665+371653+1113433+826985)</f>
        <v>29.628524947727094</v>
      </c>
      <c s="13"/>
      <c s="13"/>
      <c s="13"/>
      <c s="13"/>
      <c s="43"/>
      <c s="324"/>
      <c s="1" t="s">
        <v>406</v>
      </c>
      <c s="53"/>
      <c s="53"/>
      <c s="61"/>
      <c s="77"/>
      <c s="224"/>
      <c s="197"/>
      <c s="9"/>
      <c s="49"/>
      <c s="49"/>
      <c s="49"/>
    </row>
    <row ht="12.75" customHeight="1" s="392" customFormat="1">
      <c s="108"/>
      <c r="F21"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38"/>
      <c s="267"/>
      <c s="24" t="s">
        <v>405</v>
      </c>
      <c s="333"/>
      <c s="79"/>
      <c s="79"/>
      <c s="79"/>
      <c s="272"/>
      <c s="272"/>
      <c s="272"/>
      <c s="333"/>
      <c s="272"/>
      <c s="272"/>
      <c s="146">
        <f>100*(1113433+826985)/(1114622+844995+509296+470419+290665+371653+1113433+826985)</f>
        <v>35.012526010146395</v>
      </c>
      <c s="233"/>
      <c s="233"/>
      <c s="233"/>
      <c s="233"/>
      <c s="272"/>
      <c s="132"/>
      <c s="228" t="s">
        <v>406</v>
      </c>
      <c s="335"/>
      <c s="335"/>
      <c s="307"/>
      <c s="323"/>
      <c s="57"/>
      <c s="33"/>
      <c s="231"/>
      <c s="49"/>
      <c s="49"/>
      <c s="49"/>
    </row>
    <row ht="12.75" customHeight="1" s="392" customFormat="1">
      <c s="108"/>
      <c r="D22"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38"/>
      <c s="267"/>
      <c s="185"/>
      <c s="92"/>
      <c s="260"/>
      <c s="260"/>
      <c s="260"/>
      <c s="43"/>
      <c s="43"/>
      <c s="43"/>
      <c s="92"/>
      <c s="43"/>
      <c s="43"/>
      <c s="43"/>
      <c s="36"/>
      <c s="92"/>
      <c s="92"/>
      <c s="283"/>
      <c s="43"/>
      <c s="324"/>
      <c s="1"/>
      <c s="53"/>
      <c s="53"/>
      <c s="61"/>
      <c s="77"/>
      <c s="224"/>
      <c s="197"/>
      <c s="9"/>
      <c s="49"/>
      <c s="49"/>
      <c s="49"/>
    </row>
    <row ht="12.75" customHeight="1" s="392" customFormat="1">
      <c s="108"/>
      <c r="D23"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38"/>
      <c s="267"/>
      <c s="24" t="s">
        <v>433</v>
      </c>
      <c s="333"/>
      <c s="79"/>
      <c s="79"/>
      <c s="79"/>
      <c s="272"/>
      <c s="272"/>
      <c s="272"/>
      <c s="333"/>
      <c s="272"/>
      <c s="272"/>
      <c s="386">
        <f>(61907+73453+67061+89573)/(478075+361683+347569+479557+162388+127907+412786+251230+291977+426320+471344+482670+544349+61907+73453+67061+89573)</f>
        <v>0.05692058382225286</v>
      </c>
      <c s="75"/>
      <c s="75"/>
      <c s="75"/>
      <c s="75"/>
      <c s="272"/>
      <c s="132"/>
      <c s="228" t="s">
        <v>406</v>
      </c>
      <c s="335"/>
      <c s="335"/>
      <c s="307"/>
      <c s="323"/>
      <c s="57"/>
      <c s="33"/>
      <c s="231"/>
      <c s="49"/>
      <c s="49"/>
      <c s="49"/>
      <c r="BS23" s="392" t="s">
        <v>196</v>
      </c>
    </row>
    <row ht="12.75" customHeight="1" s="392" customFormat="1">
      <c s="108"/>
      <c r="D24"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38"/>
      <c s="267"/>
      <c s="185" t="s">
        <v>209</v>
      </c>
      <c s="92"/>
      <c s="260"/>
      <c s="260"/>
      <c s="260"/>
      <c s="43"/>
      <c s="43"/>
      <c s="43"/>
      <c s="92"/>
      <c s="43"/>
      <c s="43"/>
      <c s="92"/>
      <c s="253"/>
      <c s="106"/>
      <c s="383"/>
      <c s="383"/>
      <c s="43"/>
      <c s="324"/>
      <c s="1" t="s">
        <v>198</v>
      </c>
      <c s="53"/>
      <c s="53"/>
      <c s="61"/>
      <c s="77"/>
      <c s="224"/>
      <c s="197"/>
      <c s="9"/>
      <c s="49"/>
      <c s="49"/>
      <c s="49"/>
    </row>
    <row ht="12.75" customHeight="1" thickBot="1" s="392" customFormat="1">
      <c s="7"/>
      <c s="204"/>
      <c s="204"/>
      <c s="62"/>
      <c s="62"/>
      <c s="62"/>
      <c s="62"/>
      <c s="62"/>
      <c s="62"/>
      <c s="62"/>
      <c s="62"/>
      <c s="62"/>
      <c s="62"/>
      <c s="62"/>
      <c s="62"/>
      <c s="62"/>
      <c s="62"/>
      <c s="62"/>
      <c s="62"/>
      <c s="62"/>
      <c s="62"/>
      <c s="62"/>
      <c s="62"/>
      <c s="62"/>
      <c s="62"/>
      <c s="62"/>
      <c s="62"/>
      <c s="62"/>
      <c s="62"/>
      <c s="265"/>
      <c s="267"/>
      <c s="24"/>
      <c s="333"/>
      <c s="79"/>
      <c s="79"/>
      <c s="79"/>
      <c s="272"/>
      <c s="272"/>
      <c s="272"/>
      <c s="333"/>
      <c s="272"/>
      <c s="272"/>
      <c s="256"/>
      <c s="162"/>
      <c s="183"/>
      <c s="183"/>
      <c s="386"/>
      <c s="272"/>
      <c s="132"/>
      <c s="228"/>
      <c s="335"/>
      <c s="335"/>
      <c s="307"/>
      <c s="323"/>
      <c s="57"/>
      <c s="33"/>
      <c s="231"/>
      <c s="49"/>
      <c s="49"/>
      <c s="49"/>
    </row>
    <row ht="12.75" customHeight="1" thickTop="1" thickBot="1" s="392" customFormat="1">
      <c s="267"/>
      <c r="D26"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88"/>
      <c s="267"/>
      <c s="185" t="s">
        <v>34</v>
      </c>
      <c s="92"/>
      <c s="260"/>
      <c s="260"/>
      <c s="260"/>
      <c s="43"/>
      <c s="43"/>
      <c s="43"/>
      <c s="92"/>
      <c s="43"/>
      <c s="43"/>
      <c s="106">
        <f>(361683+347569)/(478075+361683+347569+479557)</f>
        <v>0.42549571535871722</v>
      </c>
      <c s="253"/>
      <c s="253"/>
      <c s="253"/>
      <c s="253"/>
      <c s="43"/>
      <c s="324"/>
      <c s="1" t="s">
        <v>423</v>
      </c>
      <c s="53"/>
      <c s="53"/>
      <c s="61"/>
      <c s="77"/>
      <c s="224"/>
      <c s="197"/>
      <c s="9"/>
      <c s="49"/>
      <c s="49"/>
      <c s="49"/>
    </row>
    <row ht="12.75" customHeight="1" thickTop="1" s="392" customFormat="1">
      <c s="51" t="s">
        <v>459</v>
      </c>
      <c s="141"/>
      <c s="141"/>
      <c s="141"/>
      <c s="141"/>
      <c s="141"/>
      <c s="141"/>
      <c s="141"/>
      <c s="141"/>
      <c s="315"/>
      <c s="10"/>
      <c s="10"/>
      <c s="10"/>
      <c s="10"/>
      <c s="10"/>
      <c s="10"/>
      <c s="10"/>
      <c s="110"/>
      <c s="110"/>
      <c s="110"/>
      <c s="110"/>
      <c s="110"/>
      <c s="110"/>
      <c s="110"/>
      <c s="110"/>
      <c s="110"/>
      <c s="110"/>
      <c s="110"/>
      <c s="188"/>
      <c s="164"/>
      <c r="AF27" s="24" t="s">
        <v>247</v>
      </c>
      <c s="333"/>
      <c s="79"/>
      <c s="79"/>
      <c s="79"/>
      <c s="272"/>
      <c s="272"/>
      <c s="272"/>
      <c s="333"/>
      <c s="272"/>
      <c s="272"/>
      <c s="386">
        <f>(412786+251230)/(162388+127907+412786+251230+291977)</f>
        <v>0.53279498799635394</v>
      </c>
      <c s="75"/>
      <c s="75"/>
      <c s="75"/>
      <c s="75"/>
      <c s="272"/>
      <c s="132"/>
      <c s="228" t="s">
        <v>423</v>
      </c>
      <c s="335"/>
      <c s="335"/>
      <c s="307"/>
      <c s="323"/>
      <c s="57"/>
      <c s="33"/>
      <c s="231"/>
      <c s="49"/>
      <c s="49"/>
      <c s="49"/>
    </row>
    <row ht="12.75" customHeight="1" s="392" customFormat="1">
      <c s="21"/>
      <c s="38"/>
      <c s="267"/>
      <c s="267"/>
      <c s="267"/>
      <c r="J28" s="153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38"/>
      <c s="267"/>
      <c s="185" t="s">
        <v>26</v>
      </c>
      <c s="92"/>
      <c s="260"/>
      <c s="260"/>
      <c s="260"/>
      <c s="43"/>
      <c s="43"/>
      <c s="43"/>
      <c s="92"/>
      <c s="43"/>
      <c s="43"/>
      <c s="106">
        <f>(471344+482670)/(426320+471344+482670+544349)</f>
        <v>0.4956733134755178</v>
      </c>
      <c s="253"/>
      <c s="253"/>
      <c s="253"/>
      <c s="253"/>
      <c s="43"/>
      <c s="324"/>
      <c s="1" t="s">
        <v>423</v>
      </c>
      <c s="53"/>
      <c s="53"/>
      <c s="61"/>
      <c s="77"/>
      <c s="224"/>
      <c s="197"/>
      <c s="9"/>
      <c s="49"/>
      <c s="49"/>
      <c s="49"/>
    </row>
    <row ht="12.75" customHeight="1" s="392" customFormat="1">
      <c s="108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38"/>
      <c s="267"/>
      <c s="24" t="s">
        <v>322</v>
      </c>
      <c s="333"/>
      <c s="79"/>
      <c s="79"/>
      <c s="79"/>
      <c s="272"/>
      <c s="272"/>
      <c s="272"/>
      <c s="333"/>
      <c s="272"/>
      <c s="272"/>
      <c s="386">
        <f>(73453+67061)/(61907+73453+67061+89573)</f>
        <v>0.48122221689486772</v>
      </c>
      <c s="75"/>
      <c s="75"/>
      <c s="75"/>
      <c s="75"/>
      <c s="272"/>
      <c s="132"/>
      <c s="228" t="s">
        <v>423</v>
      </c>
      <c s="335"/>
      <c s="335"/>
      <c s="307"/>
      <c s="323"/>
      <c s="57"/>
      <c s="33"/>
      <c s="231"/>
      <c s="49"/>
      <c s="49"/>
      <c s="49"/>
    </row>
    <row ht="12.75" customHeight="1" s="392" customFormat="1">
      <c s="108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38"/>
      <c s="267"/>
      <c s="185" t="s">
        <v>399</v>
      </c>
      <c s="92"/>
      <c s="260"/>
      <c s="260"/>
      <c s="260"/>
      <c s="43"/>
      <c s="43"/>
      <c s="43"/>
      <c s="92"/>
      <c s="43"/>
      <c s="43"/>
      <c s="106">
        <f>478075/(478075+479557)</f>
        <v>0.49922621633362296</v>
      </c>
      <c s="253"/>
      <c s="253"/>
      <c s="253"/>
      <c s="253"/>
      <c s="43"/>
      <c s="324"/>
      <c s="1" t="s">
        <v>423</v>
      </c>
      <c s="53"/>
      <c s="53"/>
      <c s="61"/>
      <c s="77"/>
      <c s="224"/>
      <c s="197"/>
      <c s="9"/>
      <c s="49"/>
      <c s="49"/>
      <c s="49"/>
    </row>
    <row ht="12.75" customHeight="1" s="392" customFormat="1">
      <c s="108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38"/>
      <c s="267"/>
      <c s="24" t="s">
        <v>151</v>
      </c>
      <c s="333"/>
      <c s="79"/>
      <c s="79"/>
      <c s="79"/>
      <c s="272"/>
      <c s="272"/>
      <c s="272"/>
      <c s="333"/>
      <c s="272"/>
      <c s="272"/>
      <c s="386">
        <f>(162388+127907)/(162388+127907+291977)</f>
        <v>0.49855565783688721</v>
      </c>
      <c s="75"/>
      <c s="75"/>
      <c s="75"/>
      <c s="75"/>
      <c s="272"/>
      <c s="132"/>
      <c s="228" t="s">
        <v>423</v>
      </c>
      <c s="335"/>
      <c s="335"/>
      <c s="307"/>
      <c s="323"/>
      <c s="57"/>
      <c s="33"/>
      <c s="231"/>
      <c s="49"/>
      <c s="49"/>
      <c s="49"/>
    </row>
    <row ht="12.75" customHeight="1" s="392" customFormat="1">
      <c s="108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38"/>
      <c s="267"/>
      <c s="185" t="s">
        <v>444</v>
      </c>
      <c s="92"/>
      <c s="260"/>
      <c s="260"/>
      <c s="260"/>
      <c s="43"/>
      <c s="43"/>
      <c s="43"/>
      <c s="92"/>
      <c s="43"/>
      <c s="43"/>
      <c s="106">
        <f>426320/(426320+544349)</f>
        <v>0.4392022409286791</v>
      </c>
      <c s="253"/>
      <c s="253"/>
      <c s="253"/>
      <c s="253"/>
      <c s="43"/>
      <c s="324"/>
      <c s="1" t="s">
        <v>423</v>
      </c>
      <c s="53"/>
      <c s="53"/>
      <c s="61"/>
      <c s="77"/>
      <c s="224"/>
      <c s="197"/>
      <c s="9"/>
      <c s="49"/>
      <c s="49"/>
      <c s="49"/>
    </row>
    <row ht="12.75" customHeight="1" s="392" customFormat="1">
      <c s="108"/>
      <c r="C33" s="38"/>
      <c s="38"/>
      <c s="311"/>
      <c s="311"/>
      <c s="311"/>
      <c s="311"/>
      <c s="311"/>
      <c s="311"/>
      <c s="311"/>
      <c s="311"/>
      <c s="311"/>
      <c s="311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38"/>
      <c s="267"/>
      <c s="24" t="s">
        <v>39</v>
      </c>
      <c s="333"/>
      <c s="79"/>
      <c s="79"/>
      <c s="79"/>
      <c s="272"/>
      <c s="272"/>
      <c s="272"/>
      <c s="333"/>
      <c s="272"/>
      <c s="272"/>
      <c s="386">
        <f>(61907)/(61907+89573)</f>
        <v>0.40868101399524692</v>
      </c>
      <c s="75"/>
      <c s="75"/>
      <c s="75"/>
      <c s="75"/>
      <c s="272"/>
      <c s="132"/>
      <c s="228" t="s">
        <v>423</v>
      </c>
      <c s="335"/>
      <c s="335"/>
      <c s="307"/>
      <c s="323"/>
      <c s="57"/>
      <c s="33"/>
      <c s="231"/>
      <c s="49"/>
      <c s="49"/>
      <c s="49"/>
    </row>
    <row ht="12.75" customHeight="1" s="392" customFormat="1">
      <c s="108"/>
      <c r="C34"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38"/>
      <c s="267"/>
      <c s="185"/>
      <c s="92"/>
      <c s="260"/>
      <c s="260"/>
      <c s="260"/>
      <c s="43"/>
      <c s="43"/>
      <c s="43"/>
      <c s="92"/>
      <c s="43"/>
      <c s="43"/>
      <c s="31"/>
      <c s="296"/>
      <c s="354"/>
      <c s="354"/>
      <c s="106"/>
      <c s="43"/>
      <c s="324"/>
      <c s="1"/>
      <c s="53"/>
      <c s="53"/>
      <c s="61"/>
      <c s="77"/>
      <c s="224"/>
      <c s="197"/>
      <c s="9"/>
      <c s="49"/>
      <c s="49"/>
      <c s="49"/>
    </row>
    <row ht="12.75" customHeight="1" s="392" customFormat="1">
      <c s="108"/>
      <c r="F35" s="311"/>
      <c s="311"/>
      <c s="311"/>
      <c s="311"/>
      <c s="311"/>
      <c s="311"/>
      <c s="311"/>
      <c s="311"/>
      <c s="311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38"/>
      <c s="267"/>
      <c s="24" t="s">
        <v>345</v>
      </c>
      <c s="333"/>
      <c s="79"/>
      <c s="79"/>
      <c s="79"/>
      <c s="272"/>
      <c s="272"/>
      <c s="272"/>
      <c s="333"/>
      <c s="272"/>
      <c s="272"/>
      <c s="386">
        <f>(1114622+844995+509296+470419+290665+371653+1113433+826985)/(478075+361683+347569+479557+162388+127907+412786+251230+291977+426320+471344+482670+544349)</f>
        <v>1.1455630646226478</v>
      </c>
      <c s="75"/>
      <c s="75"/>
      <c s="75"/>
      <c s="75"/>
      <c s="272"/>
      <c s="132"/>
      <c s="228"/>
      <c s="335"/>
      <c s="335"/>
      <c s="307"/>
      <c s="323"/>
      <c s="57"/>
      <c s="33"/>
      <c s="231"/>
      <c s="49"/>
      <c s="49"/>
      <c s="49"/>
    </row>
    <row ht="12.75" customHeight="1" s="392" customFormat="1">
      <c s="108"/>
      <c s="298"/>
      <c r="E36" s="298"/>
      <c s="298"/>
      <c s="298"/>
      <c s="298"/>
      <c s="298"/>
      <c s="267"/>
      <c r="O36"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38"/>
      <c s="267"/>
      <c s="22"/>
      <c s="92"/>
      <c s="260"/>
      <c s="260"/>
      <c s="260"/>
      <c s="43"/>
      <c s="43"/>
      <c s="43"/>
      <c s="92"/>
      <c s="43"/>
      <c s="43"/>
      <c s="31"/>
      <c s="296"/>
      <c s="354"/>
      <c s="354"/>
      <c s="106"/>
      <c s="43"/>
      <c s="324"/>
      <c s="1"/>
      <c s="53"/>
      <c s="53"/>
      <c s="61"/>
      <c s="77"/>
      <c s="224"/>
      <c s="197"/>
      <c s="9"/>
      <c s="49"/>
      <c s="49"/>
      <c s="49"/>
    </row>
    <row ht="12.75" customHeight="1" s="392" customFormat="1">
      <c s="108"/>
      <c s="38"/>
      <c s="38"/>
      <c s="38"/>
      <c s="267"/>
      <c s="267"/>
      <c s="267"/>
      <c s="267" t="s">
        <v>196</v>
      </c>
      <c s="267" t="s">
        <v>196</v>
      </c>
      <c s="267" t="s">
        <v>196</v>
      </c>
      <c s="392" t="s">
        <v>196</v>
      </c>
      <c s="392" t="s">
        <v>196</v>
      </c>
      <c r="O37"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38"/>
      <c s="267"/>
      <c s="24" t="s">
        <v>77</v>
      </c>
      <c s="333"/>
      <c s="79"/>
      <c s="79"/>
      <c s="79"/>
      <c s="272"/>
      <c s="272"/>
      <c s="272"/>
      <c s="333"/>
      <c s="272"/>
      <c s="272"/>
      <c s="386"/>
      <c s="333"/>
      <c s="386">
        <f>(55220+44930)/(55220+44930+76216+69492)</f>
        <v>0.40734895752832934</v>
      </c>
      <c s="214"/>
      <c s="214"/>
      <c s="272"/>
      <c s="132"/>
      <c s="228" t="s">
        <v>198</v>
      </c>
      <c s="335"/>
      <c s="335"/>
      <c s="307"/>
      <c s="323"/>
      <c s="57"/>
      <c s="33"/>
      <c s="231"/>
      <c s="49"/>
      <c s="88"/>
      <c s="49"/>
    </row>
    <row ht="12.75" customHeight="1" thickBot="1" s="392" customFormat="1">
      <c s="7"/>
      <c s="62"/>
      <c s="62"/>
      <c s="62"/>
      <c s="62"/>
      <c s="62"/>
      <c s="62"/>
      <c s="62"/>
      <c s="62"/>
      <c s="62"/>
      <c s="204"/>
      <c s="204"/>
      <c s="204"/>
      <c s="204"/>
      <c s="62"/>
      <c s="62"/>
      <c s="62"/>
      <c s="62"/>
      <c s="62"/>
      <c s="62"/>
      <c s="62"/>
      <c s="62"/>
      <c s="62"/>
      <c s="62"/>
      <c s="62"/>
      <c s="62"/>
      <c s="62"/>
      <c s="62"/>
      <c s="62"/>
      <c s="265"/>
      <c s="267"/>
      <c s="185" t="s">
        <v>88</v>
      </c>
      <c s="92"/>
      <c s="354"/>
      <c s="354"/>
      <c s="354"/>
      <c s="43"/>
      <c s="43"/>
      <c s="43"/>
      <c s="92"/>
      <c s="43"/>
      <c s="43"/>
      <c s="106"/>
      <c s="106">
        <f>(34284+48936+41760+53985)/(34284+48936+41760+53985+19251+37620+35491+40206)</f>
        <v>0.57446562643443877</v>
      </c>
      <c s="383"/>
      <c s="383"/>
      <c s="383"/>
      <c s="43"/>
      <c s="69"/>
      <c s="1" t="s">
        <v>198</v>
      </c>
      <c s="53"/>
      <c s="53"/>
      <c s="61"/>
      <c s="237"/>
      <c s="224"/>
      <c s="197"/>
      <c s="9"/>
      <c s="49"/>
      <c s="49"/>
      <c s="49"/>
    </row>
    <row ht="12.75" customHeight="1" thickTop="1" thickBot="1" s="392" customFormat="1">
      <c r="AD39" s="63"/>
      <c s="267"/>
      <c s="24" t="s">
        <v>138</v>
      </c>
      <c s="333"/>
      <c s="183"/>
      <c s="183"/>
      <c s="183"/>
      <c s="272"/>
      <c s="272"/>
      <c s="272"/>
      <c s="333"/>
      <c s="272"/>
      <c s="272"/>
      <c s="386">
        <f>34059/(34059+34284+48936+41760+53985+19251+37620+35491+40206)</f>
        <v>0.0985526285330679</v>
      </c>
      <c s="75"/>
      <c s="75"/>
      <c s="75"/>
      <c s="75"/>
      <c s="272"/>
      <c s="37"/>
      <c s="228" t="s">
        <v>57</v>
      </c>
      <c s="335"/>
      <c s="335"/>
      <c s="307"/>
      <c s="201"/>
      <c s="57"/>
      <c s="33"/>
      <c s="73"/>
      <c s="49"/>
      <c s="49"/>
      <c s="49"/>
    </row>
    <row ht="12.75" customHeight="1" thickTop="1" s="392" customFormat="1">
      <c s="51" t="s">
        <v>202</v>
      </c>
      <c s="141"/>
      <c s="141"/>
      <c s="141"/>
      <c s="141"/>
      <c s="141"/>
      <c s="141"/>
      <c s="141"/>
      <c s="141"/>
      <c s="315"/>
      <c s="141"/>
      <c s="141"/>
      <c s="141"/>
      <c s="141"/>
      <c s="10"/>
      <c s="10"/>
      <c s="10"/>
      <c s="110"/>
      <c s="110"/>
      <c s="110"/>
      <c s="110"/>
      <c s="110"/>
      <c s="110"/>
      <c s="110"/>
      <c s="110"/>
      <c s="110"/>
      <c s="110"/>
      <c s="110"/>
      <c s="188"/>
      <c s="164"/>
      <c r="AF40" s="266"/>
      <c s="92"/>
      <c s="92"/>
      <c s="92"/>
      <c s="92"/>
      <c s="92"/>
      <c s="92"/>
      <c s="92"/>
      <c s="92"/>
      <c s="92"/>
      <c s="92"/>
      <c s="354"/>
      <c s="354"/>
      <c s="354"/>
      <c s="354"/>
      <c s="354"/>
      <c s="92"/>
      <c s="92"/>
      <c s="64"/>
      <c s="92"/>
      <c s="92"/>
      <c s="92"/>
      <c s="92"/>
      <c s="92"/>
      <c s="92"/>
      <c s="20"/>
      <c s="49"/>
      <c s="49"/>
      <c s="49"/>
    </row>
    <row ht="12.75" customHeight="1" s="392" customFormat="1">
      <c s="21"/>
      <c s="38"/>
      <c s="267"/>
      <c s="267"/>
      <c s="267"/>
      <c r="J41" s="153"/>
      <c r="O41"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38"/>
      <c r="AF41" s="24" t="s">
        <v>357</v>
      </c>
      <c s="333"/>
      <c s="333"/>
      <c s="333"/>
      <c s="333"/>
      <c s="333"/>
      <c s="272"/>
      <c s="272"/>
      <c s="333"/>
      <c s="272"/>
      <c s="272"/>
      <c s="386">
        <f>(43955+28086+54119+46018)/(146435+43955+28086+54119+46018)</f>
        <v>0.54039853992147213</v>
      </c>
      <c s="75"/>
      <c s="75"/>
      <c s="75"/>
      <c s="75"/>
      <c s="272"/>
      <c s="37"/>
      <c s="228" t="s">
        <v>198</v>
      </c>
      <c s="335"/>
      <c s="335"/>
      <c s="307"/>
      <c s="201"/>
      <c s="57"/>
      <c s="33"/>
      <c s="73"/>
      <c s="49"/>
      <c s="49"/>
      <c s="49"/>
    </row>
    <row ht="12.75" customHeight="1" s="392" customFormat="1">
      <c s="108"/>
      <c s="267"/>
      <c s="267"/>
      <c s="267"/>
      <c s="267"/>
      <c s="267"/>
      <c s="267"/>
      <c s="267"/>
      <c s="267"/>
      <c s="267"/>
      <c r="O42"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38"/>
      <c s="267"/>
      <c s="185" t="s">
        <v>465</v>
      </c>
      <c s="92"/>
      <c s="354"/>
      <c s="354"/>
      <c s="354"/>
      <c s="92"/>
      <c s="43"/>
      <c s="43"/>
      <c s="92"/>
      <c s="43"/>
      <c s="43"/>
      <c s="106">
        <f>120854/(544349+120854)</f>
        <v>0.18167987817252779</v>
      </c>
      <c s="253"/>
      <c s="253"/>
      <c s="253"/>
      <c s="253"/>
      <c s="43"/>
      <c s="147"/>
      <c s="1" t="s">
        <v>198</v>
      </c>
      <c s="53"/>
      <c s="53"/>
      <c s="61"/>
      <c s="331"/>
      <c s="224"/>
      <c s="197"/>
      <c s="9"/>
      <c s="49"/>
      <c s="49"/>
    </row>
    <row ht="12.75" customHeight="1" s="392" customFormat="1">
      <c s="108"/>
      <c s="267"/>
      <c s="267"/>
      <c s="267"/>
      <c s="267"/>
      <c s="267"/>
      <c s="267"/>
      <c s="267"/>
      <c s="267"/>
      <c s="267"/>
      <c r="O43"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38"/>
      <c s="267"/>
      <c s="8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272"/>
      <c s="37"/>
      <c s="228"/>
      <c s="335"/>
      <c s="335"/>
      <c s="307"/>
      <c s="201"/>
      <c s="57"/>
      <c s="33"/>
      <c s="231"/>
      <c s="49"/>
      <c s="49"/>
    </row>
    <row ht="12.75" customHeight="1" s="392" customFormat="1">
      <c s="108"/>
      <c r="C44" s="267"/>
      <c s="267"/>
      <c s="267"/>
      <c s="267"/>
      <c s="267"/>
      <c s="267"/>
      <c s="267"/>
      <c s="267"/>
      <c r="O44"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38"/>
      <c s="267"/>
      <c s="243" t="s">
        <v>317</v>
      </c>
      <c s="313"/>
      <c s="313"/>
      <c s="313"/>
      <c s="313"/>
      <c s="313"/>
      <c s="232"/>
      <c s="232"/>
      <c s="313"/>
      <c s="232"/>
      <c s="232"/>
      <c s="232"/>
      <c s="313"/>
      <c s="5"/>
      <c s="330"/>
      <c s="138"/>
      <c s="301"/>
      <c s="343"/>
      <c s="275"/>
      <c s="313"/>
      <c s="313"/>
      <c s="313"/>
      <c s="313"/>
      <c s="203"/>
      <c s="5"/>
      <c s="271"/>
      <c s="49"/>
      <c s="49"/>
    </row>
    <row ht="12.75" customHeight="1" s="392" customFormat="1">
      <c s="142"/>
      <c r="C45" s="298"/>
      <c s="298"/>
      <c s="298"/>
      <c s="298"/>
      <c s="298"/>
      <c s="298"/>
      <c s="298"/>
      <c s="298"/>
      <c s="298"/>
      <c s="298"/>
      <c s="298"/>
      <c r="O45" s="267"/>
      <c s="267"/>
      <c s="267"/>
      <c s="267"/>
      <c s="267"/>
      <c s="267"/>
      <c s="267"/>
      <c s="267"/>
      <c s="267"/>
      <c s="267"/>
      <c s="267"/>
      <c s="267"/>
      <c s="267"/>
      <c s="267"/>
      <c s="267"/>
      <c s="238"/>
      <c s="267"/>
      <c s="24" t="s">
        <v>376</v>
      </c>
      <c s="333"/>
      <c s="183"/>
      <c s="183"/>
      <c s="183"/>
      <c s="333"/>
      <c s="272"/>
      <c s="272"/>
      <c s="333"/>
      <c s="272"/>
      <c s="272"/>
      <c s="146">
        <f>100*(0+0)/(4192211+0+0)</f>
        <v>0</v>
      </c>
      <c s="233"/>
      <c s="233"/>
      <c s="233"/>
      <c s="233"/>
      <c s="272"/>
      <c s="312"/>
      <c s="228" t="s">
        <v>198</v>
      </c>
      <c s="335"/>
      <c s="335"/>
      <c s="307"/>
      <c s="68"/>
      <c s="57"/>
      <c s="33"/>
      <c s="231"/>
      <c s="49"/>
      <c s="49"/>
    </row>
    <row ht="12.75" customHeight="1" s="392" customFormat="1">
      <c s="15"/>
      <c r="C46" s="145"/>
      <c s="145"/>
      <c s="145"/>
      <c r="P46" s="267"/>
      <c r="R46" s="305"/>
      <c r="T46" s="267"/>
      <c s="267"/>
      <c s="267"/>
      <c s="145"/>
      <c s="267"/>
      <c s="267"/>
      <c r="AB46" s="267"/>
      <c s="267"/>
      <c s="238"/>
      <c s="267"/>
      <c s="185" t="s">
        <v>299</v>
      </c>
      <c s="92"/>
      <c s="354"/>
      <c s="354"/>
      <c s="354"/>
      <c s="43"/>
      <c s="43"/>
      <c s="43"/>
      <c s="92"/>
      <c s="43"/>
      <c s="43"/>
      <c s="283">
        <f>100*85907/(85907+292007)</f>
        <v>22.731891382695533</v>
      </c>
      <c s="13"/>
      <c s="13"/>
      <c s="13"/>
      <c s="13"/>
      <c s="43"/>
      <c s="147"/>
      <c s="1" t="s">
        <v>198</v>
      </c>
      <c s="53"/>
      <c s="53"/>
      <c s="61"/>
      <c s="331"/>
      <c s="224"/>
      <c s="197"/>
      <c s="9"/>
      <c s="49"/>
      <c s="49"/>
    </row>
    <row ht="12.75" customHeight="1" s="392" customFormat="1">
      <c s="318"/>
      <c r="P47" s="267"/>
      <c r="V47" s="267"/>
      <c r="Y47" s="267"/>
      <c r="AD47" s="371"/>
      <c s="267"/>
      <c s="24" t="s">
        <v>114</v>
      </c>
      <c s="333"/>
      <c s="183"/>
      <c s="183"/>
      <c s="183"/>
      <c s="272"/>
      <c s="272"/>
      <c s="272"/>
      <c s="333"/>
      <c s="272"/>
      <c s="272"/>
      <c s="146">
        <f>100*(124106+54906)/(4192211+124106+54906)</f>
        <v>4.0952383349007819</v>
      </c>
      <c s="233"/>
      <c s="233"/>
      <c s="233"/>
      <c s="233"/>
      <c s="272"/>
      <c s="37"/>
      <c s="228" t="s">
        <v>406</v>
      </c>
      <c s="335"/>
      <c s="335"/>
      <c s="307"/>
      <c s="201"/>
      <c s="57"/>
      <c s="33"/>
      <c s="73"/>
      <c s="49"/>
      <c s="49"/>
    </row>
    <row ht="12.75" customHeight="1" s="392" customFormat="1">
      <c s="318"/>
      <c r="P48" s="267"/>
      <c r="V48" s="267"/>
      <c r="Y48" s="267"/>
      <c r="AD48" s="371"/>
      <c s="267"/>
      <c s="185" t="s">
        <v>229</v>
      </c>
      <c s="92"/>
      <c s="354"/>
      <c s="354"/>
      <c s="354"/>
      <c s="43"/>
      <c s="43"/>
      <c s="43"/>
      <c s="92"/>
      <c s="43"/>
      <c s="43"/>
      <c s="283">
        <f>100*(0+0+0)/(4192211+0+0+0)</f>
        <v>0</v>
      </c>
      <c s="13"/>
      <c s="13"/>
      <c s="13"/>
      <c s="13"/>
      <c s="220"/>
      <c s="128"/>
      <c s="1" t="s">
        <v>350</v>
      </c>
      <c s="220"/>
      <c s="220"/>
      <c s="170"/>
      <c s="331"/>
      <c s="224"/>
      <c s="197"/>
      <c s="155"/>
      <c s="49"/>
      <c s="49"/>
      <c s="49"/>
    </row>
    <row ht="12.75" customHeight="1" s="392" customFormat="1">
      <c s="318"/>
      <c r="P49" s="267"/>
      <c r="V49" s="267"/>
      <c r="Y49" s="267"/>
      <c r="AD49" s="371"/>
      <c r="AF49" s="24" t="s">
        <v>46</v>
      </c>
      <c s="333"/>
      <c s="183"/>
      <c s="183"/>
      <c s="183"/>
      <c s="272"/>
      <c s="272"/>
      <c s="272"/>
      <c s="333"/>
      <c s="272"/>
      <c s="272"/>
      <c s="146">
        <f>100*278696/(278696+4192211)</f>
        <v>6.2335450055212513</v>
      </c>
      <c s="233"/>
      <c s="233"/>
      <c s="233"/>
      <c s="233"/>
      <c s="272"/>
      <c s="37"/>
      <c s="228" t="s">
        <v>406</v>
      </c>
      <c s="335"/>
      <c s="335"/>
      <c s="307"/>
      <c s="201"/>
      <c s="57"/>
      <c s="33"/>
      <c s="73"/>
      <c s="49"/>
      <c s="49"/>
      <c s="49"/>
    </row>
    <row ht="12.75" customHeight="1" s="392" customFormat="1">
      <c s="318"/>
      <c r="P50" s="267"/>
      <c r="V50" s="267"/>
      <c r="Y50" s="267"/>
      <c r="AD50" s="371"/>
      <c r="AF50" s="185" t="s">
        <v>518</v>
      </c>
      <c s="303"/>
      <c s="140"/>
      <c s="140"/>
      <c s="140"/>
      <c s="220"/>
      <c s="220"/>
      <c s="220"/>
      <c s="303"/>
      <c s="220"/>
      <c s="220"/>
      <c s="106">
        <f>(2*67534)/(2*67534+76216+69492+19251+37620+35491+40206)</f>
        <v>0.32676898660679726</v>
      </c>
      <c s="253"/>
      <c s="253"/>
      <c s="253"/>
      <c s="253"/>
      <c s="92"/>
      <c s="92"/>
      <c s="64" t="s">
        <v>406</v>
      </c>
      <c s="92"/>
      <c s="92"/>
      <c s="92"/>
      <c s="92"/>
      <c s="92"/>
      <c s="92"/>
      <c s="20"/>
      <c s="49"/>
      <c s="49"/>
      <c s="49"/>
    </row>
    <row ht="12.75" customHeight="1" thickBot="1" s="392" customFormat="1">
      <c s="139"/>
      <c s="204"/>
      <c s="204"/>
      <c s="204"/>
      <c s="204"/>
      <c s="204"/>
      <c s="204"/>
      <c s="204"/>
      <c s="204"/>
      <c s="204"/>
      <c s="204"/>
      <c s="204"/>
      <c s="204"/>
      <c s="204"/>
      <c s="204"/>
      <c s="62"/>
      <c s="204"/>
      <c s="204"/>
      <c s="204"/>
      <c s="204"/>
      <c s="204"/>
      <c s="62"/>
      <c s="204"/>
      <c s="204"/>
      <c s="62"/>
      <c s="204"/>
      <c s="204"/>
      <c s="204"/>
      <c s="204"/>
      <c s="391"/>
      <c r="AF51" s="154"/>
      <c s="16"/>
      <c s="215"/>
      <c s="215"/>
      <c s="215"/>
      <c s="346"/>
      <c s="346"/>
      <c s="346"/>
      <c s="16"/>
      <c s="346"/>
      <c s="346"/>
      <c s="346"/>
      <c s="16"/>
      <c s="247"/>
      <c s="16"/>
      <c s="47"/>
      <c s="346"/>
      <c s="258"/>
      <c s="152"/>
      <c s="346"/>
      <c s="346"/>
      <c s="246"/>
      <c s="45"/>
      <c s="351"/>
      <c s="276"/>
      <c s="2"/>
      <c s="49"/>
      <c s="49"/>
      <c s="49"/>
    </row>
    <row ht="12.75" customHeight="1" thickTop="1" s="392" customFormat="1">
      <c s="109" t="s">
        <v>503</v>
      </c>
      <c r="AD52" s="63"/>
      <c r="AG52" s="102"/>
      <c s="363"/>
      <c s="363"/>
      <c s="363"/>
      <c s="49"/>
      <c s="49"/>
      <c s="49"/>
      <c s="102"/>
      <c s="49"/>
      <c s="49"/>
      <c s="49"/>
      <c s="102"/>
      <c s="348"/>
      <c s="102"/>
      <c s="193"/>
      <c s="49"/>
      <c s="163"/>
      <c s="49"/>
      <c s="103"/>
      <c s="103"/>
      <c s="74"/>
      <c s="336"/>
      <c s="239"/>
      <c s="207"/>
      <c s="348"/>
      <c s="49"/>
      <c s="49"/>
      <c s="49"/>
    </row>
    <row ht="12.75" customHeight="1" s="392" customFormat="1">
      <c s="109" t="s">
        <v>146</v>
      </c>
      <c r="AD53" s="63"/>
      <c r="AG53" s="102"/>
      <c s="363"/>
      <c s="363"/>
      <c s="363"/>
      <c s="49"/>
      <c s="49"/>
      <c s="49"/>
      <c s="102"/>
      <c s="49"/>
      <c s="49"/>
      <c s="49"/>
      <c s="102"/>
      <c s="348"/>
      <c s="102"/>
      <c s="193"/>
      <c s="49"/>
      <c s="163"/>
      <c s="49"/>
      <c s="103"/>
      <c s="103"/>
      <c s="74"/>
      <c s="336"/>
      <c s="239"/>
      <c s="207"/>
      <c s="348"/>
      <c s="49"/>
      <c s="49"/>
      <c s="49"/>
    </row>
    <row ht="12.75" customHeight="1" s="392" customFormat="1">
      <c s="109" t="s">
        <v>263</v>
      </c>
      <c r="E54" s="153"/>
      <c r="N54" s="153"/>
      <c r="P54" s="267"/>
      <c r="V54" s="267"/>
      <c r="AD54" s="63"/>
      <c r="AG54" s="102"/>
      <c s="102"/>
      <c s="102"/>
      <c s="102"/>
      <c s="102"/>
      <c s="49"/>
      <c s="49"/>
      <c s="102"/>
      <c s="49"/>
      <c s="49"/>
      <c s="49"/>
      <c s="102"/>
      <c s="348"/>
      <c s="102"/>
      <c s="193"/>
      <c s="49"/>
      <c s="163"/>
      <c s="49"/>
      <c s="103"/>
      <c s="103"/>
      <c s="74"/>
      <c s="336"/>
      <c s="239"/>
      <c s="207"/>
      <c s="348"/>
      <c s="49"/>
      <c s="49"/>
      <c s="49"/>
    </row>
    <row ht="12.75" customHeight="1" s="392" customFormat="1">
      <c s="109"/>
      <c r="E55" s="153"/>
      <c r="N55" s="153"/>
      <c r="P55" s="267"/>
      <c r="V55" s="267"/>
      <c r="AD55" s="63"/>
      <c r="AG55" s="102"/>
      <c s="102"/>
      <c s="102"/>
      <c s="102"/>
      <c s="102"/>
      <c s="49"/>
      <c s="49"/>
      <c s="102"/>
      <c s="49"/>
      <c s="49"/>
      <c s="49"/>
      <c s="102"/>
      <c s="348"/>
      <c s="102"/>
      <c s="193"/>
      <c s="49"/>
      <c s="163"/>
      <c s="49"/>
      <c s="103"/>
      <c s="103"/>
      <c s="74"/>
      <c s="336"/>
      <c s="239"/>
      <c s="207"/>
      <c s="348"/>
      <c s="49"/>
      <c s="49"/>
      <c s="49"/>
    </row>
    <row ht="12.75" customHeight="1" s="392" customFormat="1">
      <c s="109"/>
      <c r="E56" s="153"/>
      <c r="N56" s="153"/>
      <c r="P56" s="267"/>
      <c r="V56" s="267"/>
      <c r="AD56" s="63"/>
      <c r="AG56" s="102"/>
      <c s="102"/>
      <c s="102"/>
      <c s="102"/>
      <c s="102"/>
      <c s="49"/>
      <c s="49"/>
      <c s="102"/>
      <c s="49"/>
      <c s="49"/>
      <c s="49"/>
      <c s="102"/>
      <c s="348"/>
      <c s="102"/>
      <c s="193"/>
      <c s="49"/>
      <c s="163"/>
      <c s="49"/>
      <c s="103"/>
      <c s="103"/>
      <c s="74"/>
      <c s="336"/>
      <c s="239"/>
      <c s="207"/>
      <c s="348"/>
      <c s="49"/>
      <c s="49"/>
      <c s="49"/>
    </row>
    <row ht="12.75" customHeight="1" s="392" customFormat="1">
      <c s="267"/>
      <c r="E57" s="153"/>
      <c r="N57" s="153"/>
      <c r="P57" s="267"/>
      <c r="V57" s="267"/>
      <c r="Y57" s="267"/>
      <c r="AD57" s="63"/>
      <c r="AF57" s="280"/>
      <c s="102"/>
      <c s="363"/>
      <c s="363"/>
      <c s="363"/>
      <c s="49"/>
      <c s="49"/>
      <c s="49"/>
      <c s="102"/>
      <c s="49"/>
      <c s="49"/>
      <c s="49"/>
      <c s="102"/>
      <c s="348"/>
      <c s="102"/>
      <c s="193"/>
      <c s="49"/>
      <c s="163"/>
      <c s="49"/>
      <c s="103"/>
      <c s="103"/>
      <c s="74"/>
      <c s="336"/>
      <c s="239"/>
      <c s="207"/>
      <c s="348"/>
      <c s="49"/>
      <c s="49"/>
      <c s="49"/>
    </row>
    <row ht="12.75" customHeight="1" s="392" customFormat="1">
      <c s="116" t="s">
        <v>94</v>
      </c>
      <c s="205"/>
      <c s="325"/>
      <c s="325"/>
      <c s="325"/>
      <c s="325"/>
      <c s="205"/>
      <c s="136"/>
      <c s="136"/>
      <c s="235" t="s">
        <v>484</v>
      </c>
      <c s="208"/>
      <c s="208"/>
      <c s="208"/>
      <c s="96"/>
      <c s="208"/>
      <c s="208"/>
      <c s="208"/>
      <c s="208"/>
      <c s="208"/>
      <c s="208"/>
      <c s="208"/>
      <c s="208"/>
      <c s="208"/>
      <c s="208"/>
      <c s="208"/>
      <c s="208"/>
      <c s="208"/>
      <c s="208"/>
      <c s="235"/>
      <c s="235"/>
      <c s="235"/>
      <c s="235"/>
      <c s="235"/>
      <c s="235"/>
      <c s="281"/>
      <c s="281" t="s">
        <v>35</v>
      </c>
      <c s="205"/>
      <c s="205"/>
      <c s="235"/>
      <c s="136"/>
      <c s="76"/>
      <c s="76"/>
      <c s="235" t="s">
        <v>66</v>
      </c>
      <c s="208"/>
      <c s="314"/>
      <c s="208"/>
      <c s="208"/>
      <c s="285"/>
      <c s="125"/>
      <c s="285"/>
      <c s="304"/>
      <c s="304"/>
      <c s="262"/>
      <c s="314"/>
      <c s="373"/>
      <c s="373"/>
      <c s="352"/>
      <c s="49"/>
      <c s="49"/>
      <c s="49"/>
    </row>
    <row ht="12.75" customHeight="1" s="392" customFormat="1">
      <c s="135" t="s">
        <v>275</v>
      </c>
      <c s="159"/>
      <c s="393"/>
      <c s="40"/>
      <c s="40"/>
      <c s="40"/>
      <c s="40"/>
      <c s="92"/>
      <c s="92"/>
      <c s="194" t="s">
        <v>301</v>
      </c>
      <c s="160"/>
      <c s="160"/>
      <c s="160"/>
      <c s="59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94"/>
      <c s="211"/>
      <c s="194"/>
      <c s="194"/>
      <c s="194"/>
      <c s="194"/>
      <c s="287"/>
      <c s="28" t="s">
        <v>124</v>
      </c>
      <c s="159"/>
      <c s="159"/>
      <c s="194"/>
      <c s="92"/>
      <c s="43"/>
      <c s="43"/>
      <c s="194" t="s">
        <v>409</v>
      </c>
      <c s="160"/>
      <c s="261"/>
      <c s="160"/>
      <c s="160"/>
      <c s="225"/>
      <c s="80"/>
      <c s="225"/>
      <c s="244"/>
      <c s="244"/>
      <c s="268"/>
      <c s="261"/>
      <c s="379"/>
      <c s="379"/>
      <c s="41"/>
      <c s="49"/>
      <c s="49"/>
      <c s="49"/>
    </row>
    <row ht="12.75" customHeight="1" s="392" customFormat="1">
      <c s="219" t="s">
        <v>273</v>
      </c>
      <c s="92"/>
      <c s="92"/>
      <c s="92"/>
      <c s="92"/>
      <c s="92"/>
      <c s="92"/>
      <c s="92"/>
      <c s="92"/>
      <c s="194" t="s">
        <v>235</v>
      </c>
      <c s="165"/>
      <c s="165"/>
      <c s="165"/>
      <c s="165"/>
      <c s="165"/>
      <c s="165"/>
      <c s="165"/>
      <c s="194" t="s">
        <v>295</v>
      </c>
      <c s="160"/>
      <c s="160"/>
      <c s="160"/>
      <c s="160"/>
      <c s="160"/>
      <c s="160"/>
      <c s="160"/>
      <c s="160"/>
      <c s="160"/>
      <c s="160"/>
      <c s="194"/>
      <c s="211"/>
      <c s="194"/>
      <c s="300"/>
      <c s="194"/>
      <c s="160"/>
      <c s="160"/>
      <c s="123" t="s">
        <v>360</v>
      </c>
      <c s="43"/>
      <c s="43"/>
      <c s="159"/>
      <c s="383"/>
      <c s="383"/>
      <c s="383"/>
      <c s="194" t="s">
        <v>295</v>
      </c>
      <c s="32"/>
      <c s="261"/>
      <c s="160"/>
      <c s="160"/>
      <c s="225"/>
      <c s="80"/>
      <c s="225"/>
      <c s="244"/>
      <c s="244"/>
      <c s="268"/>
      <c s="261"/>
      <c s="379"/>
      <c s="379"/>
      <c s="41"/>
      <c s="49"/>
      <c s="49"/>
      <c s="49"/>
    </row>
    <row ht="12.75" customHeight="1" s="392" customFormat="1">
      <c s="219" t="s">
        <v>373</v>
      </c>
      <c s="92"/>
      <c s="92"/>
      <c s="92"/>
      <c s="92"/>
      <c s="92"/>
      <c s="92"/>
      <c s="92"/>
      <c s="92"/>
      <c s="194" t="s">
        <v>271</v>
      </c>
      <c s="165"/>
      <c s="165"/>
      <c s="165"/>
      <c s="165"/>
      <c s="165"/>
      <c s="165"/>
      <c s="165"/>
      <c s="194" t="s">
        <v>295</v>
      </c>
      <c s="160"/>
      <c s="160"/>
      <c s="160"/>
      <c s="160"/>
      <c s="160"/>
      <c s="160"/>
      <c s="160"/>
      <c s="160"/>
      <c s="160"/>
      <c s="160"/>
      <c s="194"/>
      <c s="226"/>
      <c s="160"/>
      <c s="300"/>
      <c s="160"/>
      <c s="160"/>
      <c s="160"/>
      <c s="339" t="s">
        <v>158</v>
      </c>
      <c s="43"/>
      <c s="43"/>
      <c s="217"/>
      <c s="92"/>
      <c s="43"/>
      <c s="43"/>
      <c s="217" t="s">
        <v>173</v>
      </c>
      <c s="160"/>
      <c s="261"/>
      <c s="160"/>
      <c s="160"/>
      <c s="225"/>
      <c s="80"/>
      <c s="225"/>
      <c s="244"/>
      <c s="244"/>
      <c s="268"/>
      <c s="261"/>
      <c s="379"/>
      <c s="379"/>
      <c s="41"/>
      <c s="49"/>
      <c s="49"/>
      <c s="49"/>
    </row>
    <row ht="12.75" customHeight="1">
      <c s="173" t="s">
        <v>348</v>
      </c>
      <c s="273"/>
      <c s="273"/>
      <c s="273"/>
      <c s="27"/>
      <c s="273"/>
      <c s="273"/>
      <c s="273"/>
      <c s="273"/>
      <c s="273"/>
      <c s="273"/>
      <c s="273"/>
      <c s="273"/>
      <c s="27"/>
      <c s="55" t="s">
        <v>295</v>
      </c>
      <c s="222"/>
      <c s="222"/>
      <c s="222"/>
      <c s="222"/>
      <c s="222"/>
      <c s="186"/>
      <c s="186"/>
      <c s="186"/>
      <c s="186"/>
      <c s="186"/>
      <c s="369"/>
      <c s="369"/>
      <c s="369"/>
      <c s="369"/>
      <c s="388"/>
      <c s="369"/>
      <c s="55"/>
      <c s="369"/>
      <c s="369"/>
      <c s="369"/>
      <c s="369"/>
      <c s="387"/>
      <c s="387"/>
      <c s="387"/>
      <c s="369"/>
      <c s="387"/>
      <c s="387"/>
      <c s="387"/>
      <c s="369"/>
      <c s="25"/>
      <c s="369"/>
      <c s="369"/>
      <c s="387"/>
      <c s="252"/>
      <c s="387"/>
      <c s="18"/>
      <c s="18"/>
      <c s="34"/>
      <c s="25"/>
      <c s="151"/>
      <c s="151"/>
      <c s="299"/>
      <c s="49"/>
      <c s="49"/>
      <c s="49"/>
    </row>
    <row ht="12.75" customHeight="1" s="119" customFormat="1">
      <c s="363"/>
      <c s="102"/>
      <c s="102"/>
      <c s="102"/>
      <c s="277"/>
      <c s="102"/>
      <c s="102"/>
      <c s="102"/>
      <c s="102"/>
      <c s="102"/>
      <c s="102"/>
      <c s="102"/>
      <c s="102"/>
      <c s="277"/>
      <c s="102"/>
      <c s="363"/>
      <c s="102"/>
      <c s="102"/>
      <c s="102"/>
      <c s="102"/>
      <c s="102"/>
      <c s="363"/>
      <c s="102"/>
      <c s="102"/>
      <c s="363"/>
      <c s="102"/>
      <c s="102"/>
      <c s="102"/>
      <c s="102"/>
      <c s="174"/>
      <c s="102"/>
      <c s="280"/>
      <c s="102"/>
      <c s="363"/>
      <c s="363"/>
      <c s="363"/>
      <c s="49"/>
      <c s="49"/>
      <c s="49"/>
      <c s="102"/>
      <c s="49"/>
      <c s="49"/>
      <c s="49"/>
      <c s="102"/>
      <c s="348"/>
      <c s="102"/>
      <c s="193"/>
      <c s="49"/>
      <c s="163"/>
      <c s="49"/>
      <c s="103"/>
      <c s="103"/>
      <c s="74"/>
      <c s="336"/>
      <c s="239"/>
      <c s="207"/>
      <c s="348"/>
    </row>
    <row ht="12.75" customHeight="1" s="119" customFormat="1">
      <c s="129" t="s">
        <v>122</v>
      </c>
      <c s="169"/>
      <c s="169"/>
      <c s="169"/>
      <c s="39"/>
      <c s="169"/>
      <c s="169"/>
      <c s="169"/>
      <c s="169"/>
      <c s="169" t="s">
        <v>142</v>
      </c>
      <c s="169"/>
      <c s="169"/>
      <c s="169"/>
      <c s="169"/>
      <c s="169"/>
      <c s="39"/>
      <c s="169"/>
      <c s="169"/>
      <c s="169"/>
      <c s="169"/>
      <c s="169"/>
      <c s="39"/>
      <c s="169"/>
      <c s="169"/>
      <c s="39"/>
      <c s="169"/>
      <c s="169"/>
      <c s="169"/>
      <c s="169"/>
      <c s="169"/>
      <c s="169"/>
      <c s="169"/>
      <c s="169"/>
      <c s="39"/>
      <c s="39"/>
      <c s="130" t="s">
        <v>485</v>
      </c>
      <c s="121"/>
      <c s="121"/>
      <c s="121"/>
      <c s="121"/>
      <c s="121"/>
      <c s="100"/>
      <c s="71" t="s">
        <v>302</v>
      </c>
      <c s="269"/>
      <c s="269"/>
      <c s="269"/>
      <c s="259"/>
      <c s="71"/>
      <c s="71" t="s">
        <v>302</v>
      </c>
      <c s="269"/>
      <c s="269"/>
      <c s="71"/>
      <c s="71" t="s">
        <v>91</v>
      </c>
      <c s="365"/>
      <c s="365"/>
      <c s="365"/>
      <c s="221"/>
    </row>
    <row ht="12.75" customHeight="1">
      <c s="172"/>
      <c s="82"/>
      <c s="82"/>
      <c s="82"/>
      <c s="309"/>
      <c s="82"/>
      <c s="82"/>
      <c s="82"/>
      <c s="82"/>
      <c s="82"/>
      <c s="82"/>
      <c s="82"/>
      <c s="82"/>
      <c s="82"/>
      <c s="82"/>
      <c s="309"/>
      <c s="82"/>
      <c s="82"/>
      <c s="82"/>
      <c s="82"/>
      <c s="82"/>
      <c s="309"/>
      <c s="82"/>
      <c s="82"/>
      <c s="309"/>
      <c s="182"/>
      <c s="82"/>
      <c s="82"/>
      <c s="82"/>
      <c s="82"/>
      <c s="82"/>
      <c s="82"/>
      <c s="82"/>
      <c s="309"/>
      <c s="309"/>
      <c s="309"/>
      <c s="6" t="s">
        <v>89</v>
      </c>
      <c s="6"/>
      <c s="6"/>
      <c s="6"/>
      <c s="29"/>
      <c s="29"/>
      <c s="344" t="s">
        <v>254</v>
      </c>
      <c s="118"/>
      <c s="118"/>
      <c s="118"/>
      <c s="111"/>
      <c s="82"/>
      <c s="344" t="s">
        <v>404</v>
      </c>
      <c s="118"/>
      <c s="118"/>
      <c s="344"/>
      <c s="344" t="s">
        <v>8</v>
      </c>
      <c s="234"/>
      <c s="234"/>
      <c s="234"/>
      <c s="212"/>
    </row>
    <row ht="12.75" customHeight="1" s="8" customFormat="1">
      <c s="56" t="s">
        <v>316</v>
      </c>
      <c s="230"/>
      <c s="230"/>
      <c s="230"/>
      <c s="380"/>
      <c s="230"/>
      <c s="230"/>
      <c s="230"/>
      <c s="230"/>
      <c s="230"/>
      <c s="230"/>
      <c s="230"/>
      <c s="230"/>
      <c s="230"/>
      <c s="209"/>
      <c s="230"/>
      <c s="230"/>
      <c s="230"/>
      <c s="230"/>
      <c s="230"/>
      <c s="230"/>
      <c s="89"/>
      <c s="230"/>
      <c s="230"/>
      <c s="89"/>
      <c s="230"/>
      <c s="230"/>
      <c s="230"/>
      <c s="230"/>
      <c s="250"/>
      <c s="230"/>
      <c s="230"/>
      <c s="230"/>
      <c s="89"/>
      <c s="89"/>
      <c s="89"/>
      <c s="167"/>
      <c s="230"/>
      <c s="167"/>
      <c s="230"/>
      <c s="167"/>
      <c s="167"/>
      <c s="167"/>
      <c s="230"/>
      <c s="26"/>
      <c s="230"/>
      <c s="327"/>
      <c s="167"/>
      <c s="293"/>
      <c s="167"/>
      <c s="184"/>
      <c s="184"/>
      <c s="200"/>
      <c s="58"/>
      <c s="357"/>
      <c s="334"/>
      <c s="245"/>
    </row>
    <row ht="12.75" customHeight="1" s="8" customFormat="1">
      <c s="149" t="s">
        <v>383</v>
      </c>
      <c s="102"/>
      <c s="102"/>
      <c s="102"/>
      <c s="102"/>
      <c s="102"/>
      <c s="102"/>
      <c s="102"/>
      <c s="102"/>
      <c s="14" t="s">
        <v>328</v>
      </c>
      <c s="102"/>
      <c s="102"/>
      <c s="102"/>
      <c r="P67" s="88"/>
      <c r="R67" s="88"/>
      <c s="85"/>
      <c s="88"/>
      <c r="V67" s="88"/>
      <c r="X67" s="88"/>
      <c r="AK67" s="384"/>
      <c s="137"/>
      <c s="137"/>
      <c s="137"/>
      <c s="338"/>
      <c s="131"/>
      <c s="131"/>
      <c s="131"/>
      <c s="131"/>
      <c s="131"/>
      <c s="320"/>
      <c s="157"/>
      <c s="157"/>
      <c s="157"/>
      <c s="306"/>
      <c s="320"/>
      <c s="157"/>
      <c s="157"/>
      <c s="157"/>
      <c s="157"/>
      <c s="229"/>
    </row>
    <row ht="12.75" customHeight="1" s="8" customFormat="1">
      <c s="149"/>
      <c s="102"/>
      <c s="102"/>
      <c s="102"/>
      <c s="102"/>
      <c s="102"/>
      <c s="102"/>
      <c s="102"/>
      <c s="102"/>
      <c s="102"/>
      <c s="102"/>
      <c s="102"/>
      <c s="102"/>
      <c r="P68" s="88"/>
      <c r="R68" s="88"/>
      <c s="85"/>
      <c s="88"/>
      <c r="V68" s="88"/>
      <c r="X68" s="88"/>
      <c r="AL68" s="190"/>
      <c r="AO68" s="264"/>
      <c s="264"/>
      <c s="338"/>
      <c s="264"/>
      <c s="264"/>
      <c s="264"/>
      <c r="AV68" s="99"/>
      <c r="BA68" s="99"/>
      <c r="BE68" s="229"/>
    </row>
    <row ht="12.75" customHeight="1" s="8" customFormat="1">
      <c s="56" t="s">
        <v>7</v>
      </c>
      <c s="249"/>
      <c s="270"/>
      <c s="270"/>
      <c s="270"/>
      <c s="270"/>
      <c s="270"/>
      <c s="270"/>
      <c s="270"/>
      <c s="270"/>
      <c s="270"/>
      <c s="270"/>
      <c s="270"/>
      <c s="310"/>
      <c s="310"/>
      <c s="251"/>
      <c s="310"/>
      <c s="382"/>
      <c s="382"/>
      <c s="382"/>
      <c s="310"/>
      <c s="382"/>
      <c s="310"/>
      <c s="382"/>
      <c s="310"/>
      <c s="310"/>
      <c s="310"/>
      <c s="382"/>
      <c s="382"/>
      <c s="310"/>
      <c s="310"/>
      <c s="310"/>
      <c s="310"/>
      <c s="310"/>
      <c s="310"/>
      <c s="310"/>
      <c s="310"/>
      <c s="251"/>
      <c s="310"/>
      <c s="310"/>
      <c s="143"/>
      <c s="143"/>
      <c s="240"/>
      <c s="143"/>
      <c s="143"/>
      <c s="143"/>
      <c s="310"/>
      <c s="382"/>
      <c s="310"/>
      <c s="310"/>
      <c s="310"/>
      <c s="310"/>
      <c s="12"/>
      <c s="310"/>
      <c s="310"/>
      <c s="310"/>
      <c s="117"/>
    </row>
    <row ht="12.75" customHeight="1" s="8" customFormat="1">
      <c s="149" t="s">
        <v>498</v>
      </c>
      <c s="88"/>
      <c s="102"/>
      <c s="102"/>
      <c s="102"/>
      <c s="102"/>
      <c s="102"/>
      <c s="102"/>
      <c s="102"/>
      <c s="14" t="s">
        <v>266</v>
      </c>
      <c s="102"/>
      <c s="102"/>
      <c s="102"/>
      <c r="P70" s="88"/>
      <c r="R70" s="88"/>
      <c s="85"/>
      <c s="88"/>
      <c r="V70" s="88"/>
      <c r="X70" s="88"/>
      <c r="AK70" s="384">
        <v>55.064</v>
      </c>
      <c s="137"/>
      <c s="137"/>
      <c s="137"/>
      <c s="338">
        <v>55220</v>
      </c>
      <c s="137"/>
      <c s="137"/>
      <c s="137"/>
      <c s="137"/>
      <c s="137"/>
      <c s="320"/>
      <c s="157"/>
      <c s="157"/>
      <c s="157"/>
      <c s="306"/>
      <c s="320"/>
      <c s="137"/>
      <c s="137"/>
      <c s="137"/>
      <c s="137"/>
      <c s="229"/>
    </row>
    <row ht="12.75" customHeight="1" s="8" customFormat="1">
      <c s="149" t="s">
        <v>286</v>
      </c>
      <c s="88"/>
      <c s="102"/>
      <c s="102"/>
      <c s="102"/>
      <c s="102"/>
      <c s="102"/>
      <c s="102"/>
      <c s="102"/>
      <c s="14" t="s">
        <v>86</v>
      </c>
      <c s="102"/>
      <c s="102"/>
      <c s="102"/>
      <c r="P71" s="88"/>
      <c r="R71" s="88"/>
      <c s="85"/>
      <c s="88"/>
      <c r="V71" s="88"/>
      <c r="X71" s="88"/>
      <c r="AK71" s="384">
        <v>56.13</v>
      </c>
      <c s="241"/>
      <c s="241"/>
      <c s="241"/>
      <c s="338">
        <v>44930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103</v>
      </c>
      <c s="88"/>
      <c s="102"/>
      <c s="102"/>
      <c s="102"/>
      <c s="102"/>
      <c s="102"/>
      <c s="102"/>
      <c s="102"/>
      <c s="14" t="s">
        <v>505</v>
      </c>
      <c s="102"/>
      <c s="102"/>
      <c s="102"/>
      <c r="P72" s="88"/>
      <c r="R72" s="88"/>
      <c s="85"/>
      <c s="88"/>
      <c r="V72" s="88"/>
      <c r="X72" s="88"/>
      <c r="AK72" s="384">
        <v>56.956</v>
      </c>
      <c s="137"/>
      <c s="137"/>
      <c s="137"/>
      <c s="338">
        <v>76216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311</v>
      </c>
      <c s="88"/>
      <c s="102"/>
      <c s="102"/>
      <c s="102"/>
      <c s="102"/>
      <c s="102"/>
      <c s="102"/>
      <c s="102"/>
      <c s="14" t="s">
        <v>139</v>
      </c>
      <c s="102"/>
      <c s="102"/>
      <c s="102"/>
      <c r="P73" s="88"/>
      <c r="R73" s="88"/>
      <c s="85"/>
      <c s="88"/>
      <c r="V73" s="88"/>
      <c r="X73" s="88"/>
      <c r="AK73" s="384">
        <v>57.196</v>
      </c>
      <c s="137"/>
      <c s="137"/>
      <c s="137"/>
      <c s="338">
        <v>17101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17</v>
      </c>
      <c s="88"/>
      <c s="102"/>
      <c s="102"/>
      <c s="102"/>
      <c s="102"/>
      <c s="102"/>
      <c s="102"/>
      <c s="102"/>
      <c s="14" t="s">
        <v>51</v>
      </c>
      <c s="102"/>
      <c s="102"/>
      <c s="102"/>
      <c r="P74" s="88"/>
      <c r="R74" s="88"/>
      <c s="85"/>
      <c s="88"/>
      <c r="V74" s="88"/>
      <c r="X74" s="88"/>
      <c r="AK74" s="384">
        <v>57.836</v>
      </c>
      <c s="137"/>
      <c s="137"/>
      <c s="137"/>
      <c s="338">
        <v>30376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426</v>
      </c>
      <c s="88"/>
      <c s="102"/>
      <c s="102"/>
      <c s="102"/>
      <c s="102"/>
      <c s="102"/>
      <c s="102"/>
      <c s="102"/>
      <c s="14" t="s">
        <v>339</v>
      </c>
      <c s="102"/>
      <c s="102"/>
      <c s="102"/>
      <c r="P75" s="88"/>
      <c r="R75" s="88"/>
      <c s="85"/>
      <c s="88"/>
      <c r="V75" s="88"/>
      <c r="X75" s="88"/>
      <c r="AK75" s="384">
        <v>58.022</v>
      </c>
      <c s="137"/>
      <c s="137"/>
      <c s="137"/>
      <c s="338">
        <v>69492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449</v>
      </c>
      <c s="88"/>
      <c s="102"/>
      <c s="102"/>
      <c s="102"/>
      <c s="102"/>
      <c s="102"/>
      <c s="102"/>
      <c s="102"/>
      <c s="14" t="s">
        <v>390</v>
      </c>
      <c s="102"/>
      <c s="102"/>
      <c s="102"/>
      <c r="P76" s="88"/>
      <c r="R76" s="88"/>
      <c s="85"/>
      <c s="88"/>
      <c r="V76" s="88"/>
      <c r="X76" s="88"/>
      <c r="AK76" s="384">
        <v>59.115</v>
      </c>
      <c s="137"/>
      <c s="137"/>
      <c s="137"/>
      <c s="338">
        <v>25011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140</v>
      </c>
      <c s="88"/>
      <c s="102"/>
      <c s="102"/>
      <c s="102"/>
      <c s="102"/>
      <c s="102"/>
      <c s="102"/>
      <c s="102"/>
      <c s="14" t="s">
        <v>290</v>
      </c>
      <c s="102"/>
      <c s="102"/>
      <c s="102"/>
      <c r="P77" s="88"/>
      <c r="R77" s="88"/>
      <c s="85"/>
      <c s="88"/>
      <c r="V77" s="88"/>
      <c r="X77" s="88"/>
      <c r="AK77" s="384">
        <v>59.621</v>
      </c>
      <c s="137"/>
      <c s="137"/>
      <c s="137"/>
      <c s="338">
        <v>34872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256</v>
      </c>
      <c s="88"/>
      <c s="102"/>
      <c s="102"/>
      <c s="102"/>
      <c s="102"/>
      <c s="102"/>
      <c s="102"/>
      <c s="102"/>
      <c s="14" t="s">
        <v>493</v>
      </c>
      <c s="102"/>
      <c s="102"/>
      <c s="102"/>
      <c r="P78" s="88"/>
      <c r="R78" s="88"/>
      <c s="85"/>
      <c s="88"/>
      <c r="V78" s="88"/>
      <c r="X78" s="88"/>
      <c r="AK78" s="384">
        <v>60.741</v>
      </c>
      <c s="137"/>
      <c s="137"/>
      <c s="137"/>
      <c s="338">
        <v>34284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68</v>
      </c>
      <c s="88"/>
      <c s="102"/>
      <c s="102"/>
      <c s="102"/>
      <c s="102"/>
      <c s="102"/>
      <c s="102"/>
      <c s="102"/>
      <c s="14" t="s">
        <v>40</v>
      </c>
      <c s="102"/>
      <c s="102"/>
      <c s="102"/>
      <c r="P79" s="88"/>
      <c r="R79" s="88"/>
      <c s="85"/>
      <c s="88"/>
      <c r="V79" s="88"/>
      <c r="X79" s="88"/>
      <c r="AK79" s="384">
        <v>60.954</v>
      </c>
      <c s="137"/>
      <c s="137"/>
      <c s="137"/>
      <c s="338">
        <v>48936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292</v>
      </c>
      <c s="88"/>
      <c s="102"/>
      <c s="102"/>
      <c s="102"/>
      <c s="102"/>
      <c s="102"/>
      <c s="102"/>
      <c s="102"/>
      <c s="14" t="s">
        <v>211</v>
      </c>
      <c s="102"/>
      <c s="102"/>
      <c s="102"/>
      <c r="P80" s="88"/>
      <c r="R80" s="88"/>
      <c s="85"/>
      <c s="88"/>
      <c r="V80" s="88"/>
      <c r="X80" s="88"/>
      <c r="AK80" s="384">
        <v>61.274</v>
      </c>
      <c s="137"/>
      <c s="137"/>
      <c s="137"/>
      <c s="338">
        <v>41760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49</v>
      </c>
      <c s="88"/>
      <c s="102"/>
      <c s="102"/>
      <c s="102"/>
      <c s="102"/>
      <c s="102"/>
      <c s="102"/>
      <c s="102"/>
      <c s="14" t="s">
        <v>326</v>
      </c>
      <c s="102"/>
      <c s="102"/>
      <c s="102"/>
      <c r="P81" s="88"/>
      <c r="R81" s="88"/>
      <c s="85"/>
      <c s="88"/>
      <c r="V81" s="88"/>
      <c r="X81" s="88"/>
      <c r="AK81" s="384">
        <v>62.073</v>
      </c>
      <c s="137"/>
      <c s="137"/>
      <c s="137"/>
      <c s="338">
        <v>53985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394</v>
      </c>
      <c s="88"/>
      <c s="102"/>
      <c s="102"/>
      <c s="102"/>
      <c s="102"/>
      <c s="102"/>
      <c s="102"/>
      <c s="102"/>
      <c s="14" t="s">
        <v>387</v>
      </c>
      <c s="102"/>
      <c s="102"/>
      <c s="102"/>
      <c r="P82" s="88"/>
      <c r="R82" s="88"/>
      <c s="85"/>
      <c s="88"/>
      <c r="V82" s="88"/>
      <c r="X82" s="88"/>
      <c r="AK82" s="384">
        <v>62.153</v>
      </c>
      <c s="137"/>
      <c s="137"/>
      <c s="137"/>
      <c s="338">
        <v>34059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488</v>
      </c>
      <c s="88"/>
      <c s="102"/>
      <c s="102"/>
      <c s="102"/>
      <c s="102"/>
      <c s="102"/>
      <c s="102"/>
      <c s="102"/>
      <c s="14" t="s">
        <v>448</v>
      </c>
      <c s="102"/>
      <c s="102"/>
      <c s="102"/>
      <c r="P83" s="88"/>
      <c r="R83" s="88"/>
      <c s="85"/>
      <c s="88"/>
      <c r="V83" s="88"/>
      <c r="X83" s="88"/>
      <c r="AK83" s="384">
        <v>62.393</v>
      </c>
      <c s="137"/>
      <c s="137"/>
      <c s="137"/>
      <c s="338">
        <v>53985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212</v>
      </c>
      <c s="88"/>
      <c s="102"/>
      <c s="102"/>
      <c s="102"/>
      <c s="102"/>
      <c s="102"/>
      <c s="102"/>
      <c s="102"/>
      <c s="14" t="s">
        <v>159</v>
      </c>
      <c s="102"/>
      <c s="102"/>
      <c s="102"/>
      <c r="P84" s="88"/>
      <c r="R84" s="88"/>
      <c s="85"/>
      <c s="88"/>
      <c r="V84" s="88"/>
      <c r="X84" s="88"/>
      <c r="AK84" s="384">
        <v>62.473</v>
      </c>
      <c s="137"/>
      <c s="137"/>
      <c s="137"/>
      <c s="338">
        <v>19251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21</v>
      </c>
      <c s="88"/>
      <c s="102"/>
      <c s="102"/>
      <c s="102"/>
      <c s="102"/>
      <c s="102"/>
      <c s="102"/>
      <c s="102"/>
      <c s="14" t="s">
        <v>223</v>
      </c>
      <c s="102"/>
      <c s="102"/>
      <c s="102"/>
      <c r="P85" s="88"/>
      <c r="R85" s="88"/>
      <c s="85"/>
      <c s="88"/>
      <c r="V85" s="88"/>
      <c r="X85" s="88"/>
      <c r="AK85" s="384">
        <v>62.713</v>
      </c>
      <c s="137"/>
      <c s="137"/>
      <c s="137"/>
      <c s="338">
        <v>37620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237</v>
      </c>
      <c s="88"/>
      <c s="102"/>
      <c s="102"/>
      <c s="102"/>
      <c s="102"/>
      <c s="102"/>
      <c s="102"/>
      <c s="102"/>
      <c s="14" t="s">
        <v>334</v>
      </c>
      <c s="102"/>
      <c s="102"/>
      <c s="102"/>
      <c r="P86" s="88"/>
      <c r="R86" s="88"/>
      <c s="85"/>
      <c s="88"/>
      <c r="V86" s="88"/>
      <c r="X86" s="88"/>
      <c r="AK86" s="384">
        <v>63.059</v>
      </c>
      <c s="137"/>
      <c s="137"/>
      <c s="137"/>
      <c s="338">
        <v>35491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512</v>
      </c>
      <c s="88"/>
      <c s="102"/>
      <c s="102"/>
      <c s="102"/>
      <c s="102"/>
      <c s="102"/>
      <c s="102"/>
      <c s="102"/>
      <c s="14" t="s">
        <v>506</v>
      </c>
      <c s="102"/>
      <c s="102"/>
      <c s="102"/>
      <c r="P87" s="88"/>
      <c r="R87" s="88"/>
      <c s="85"/>
      <c s="88"/>
      <c r="V87" s="88"/>
      <c r="X87" s="88"/>
      <c r="AK87" s="384">
        <v>63.752</v>
      </c>
      <c s="137"/>
      <c s="137"/>
      <c s="137"/>
      <c s="338">
        <v>40206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/>
      <c s="88"/>
      <c s="102"/>
      <c s="102"/>
      <c s="102"/>
      <c s="102"/>
      <c s="102"/>
      <c s="102"/>
      <c s="102"/>
      <c s="102"/>
      <c s="102"/>
      <c s="102"/>
      <c s="102"/>
      <c r="P88" s="88"/>
      <c r="R88" s="88"/>
      <c s="85"/>
      <c s="88"/>
      <c r="V88" s="88"/>
      <c r="X88" s="88"/>
      <c r="AL88" s="190"/>
      <c r="AO88" s="264"/>
      <c s="264"/>
      <c s="338"/>
      <c s="264"/>
      <c s="264"/>
      <c s="264"/>
      <c r="AV88" s="99"/>
      <c r="BA88" s="99"/>
      <c r="BE88" s="229"/>
    </row>
    <row ht="12.75" customHeight="1" s="8" customFormat="1">
      <c s="56" t="s">
        <v>234</v>
      </c>
      <c s="209"/>
      <c s="230"/>
      <c s="230"/>
      <c s="230"/>
      <c s="230"/>
      <c s="230"/>
      <c s="230"/>
      <c s="230"/>
      <c s="230"/>
      <c s="230"/>
      <c s="230"/>
      <c s="230"/>
      <c s="120"/>
      <c s="120"/>
      <c s="30"/>
      <c s="120"/>
      <c s="209"/>
      <c s="209"/>
      <c s="209"/>
      <c s="120"/>
      <c s="209"/>
      <c s="120"/>
      <c s="209"/>
      <c s="120"/>
      <c s="120"/>
      <c s="120"/>
      <c s="209"/>
      <c s="209"/>
      <c s="120"/>
      <c s="120"/>
      <c s="120"/>
      <c s="120"/>
      <c s="120"/>
      <c s="120"/>
      <c s="120"/>
      <c s="120"/>
      <c s="30"/>
      <c s="120"/>
      <c s="120"/>
      <c s="370"/>
      <c s="370"/>
      <c s="23"/>
      <c s="370"/>
      <c s="370"/>
      <c s="370"/>
      <c s="120"/>
      <c s="209"/>
      <c s="120"/>
      <c s="120"/>
      <c s="120"/>
      <c s="120"/>
      <c s="178"/>
      <c s="120"/>
      <c s="120"/>
      <c s="120"/>
      <c s="316"/>
    </row>
    <row ht="12.75" customHeight="1" s="8" customFormat="1">
      <c s="149" t="s">
        <v>411</v>
      </c>
      <c s="88"/>
      <c s="102"/>
      <c s="102"/>
      <c s="102"/>
      <c s="102"/>
      <c s="102"/>
      <c s="102"/>
      <c s="102"/>
      <c s="14" t="s">
        <v>19</v>
      </c>
      <c s="102"/>
      <c s="102"/>
      <c s="102"/>
      <c r="P90" s="88"/>
      <c r="R90" s="88"/>
      <c s="85"/>
      <c s="88"/>
      <c r="V90" s="88"/>
      <c r="X90" s="88"/>
      <c r="AK90" s="384">
        <v>59.062</v>
      </c>
      <c s="137"/>
      <c s="137"/>
      <c s="137"/>
      <c s="338">
        <v>1114622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191</v>
      </c>
      <c s="88"/>
      <c s="102"/>
      <c s="102"/>
      <c s="102"/>
      <c s="102"/>
      <c s="102"/>
      <c s="102"/>
      <c s="102"/>
      <c s="14" t="s">
        <v>368</v>
      </c>
      <c s="102"/>
      <c s="102"/>
      <c s="102"/>
      <c r="P91" s="88"/>
      <c r="R91" s="88"/>
      <c s="85"/>
      <c s="88"/>
      <c r="V91" s="88"/>
      <c r="X91" s="88"/>
      <c r="AK91" s="384">
        <v>60.394</v>
      </c>
      <c s="137"/>
      <c s="137"/>
      <c s="137"/>
      <c s="338">
        <v>844995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128</v>
      </c>
      <c s="88"/>
      <c s="102"/>
      <c s="102"/>
      <c s="102"/>
      <c s="102"/>
      <c s="102"/>
      <c s="102"/>
      <c s="102"/>
      <c s="14" t="s">
        <v>336</v>
      </c>
      <c s="102"/>
      <c s="102"/>
      <c s="102"/>
      <c r="P92" s="88"/>
      <c r="R92" s="88"/>
      <c s="85"/>
      <c s="88"/>
      <c r="V92" s="88"/>
      <c r="X92" s="88"/>
      <c r="AK92" s="384">
        <v>61.38</v>
      </c>
      <c s="137"/>
      <c s="137"/>
      <c s="137"/>
      <c s="338">
        <v>298366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450</v>
      </c>
      <c s="88"/>
      <c s="102"/>
      <c s="102"/>
      <c s="102"/>
      <c s="102"/>
      <c s="102"/>
      <c s="102"/>
      <c s="102"/>
      <c s="14" t="s">
        <v>224</v>
      </c>
      <c s="102"/>
      <c s="102"/>
      <c s="102"/>
      <c r="P93" s="88"/>
      <c r="R93" s="88"/>
      <c s="85"/>
      <c s="88"/>
      <c r="V93" s="88"/>
      <c r="X93" s="88"/>
      <c r="AK93" s="384">
        <v>62.047</v>
      </c>
      <c s="137"/>
      <c s="137"/>
      <c s="137"/>
      <c s="338">
        <v>399270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424</v>
      </c>
      <c s="88"/>
      <c s="102"/>
      <c s="102"/>
      <c s="102"/>
      <c s="102"/>
      <c s="102"/>
      <c s="102"/>
      <c s="102"/>
      <c s="14" t="s">
        <v>259</v>
      </c>
      <c s="102"/>
      <c s="102"/>
      <c s="102"/>
      <c r="P94" s="88"/>
      <c r="R94" s="88"/>
      <c s="85"/>
      <c s="88"/>
      <c r="V94" s="88"/>
      <c r="X94" s="88"/>
      <c r="AK94" s="384">
        <v>64.765</v>
      </c>
      <c s="137"/>
      <c s="137"/>
      <c s="137"/>
      <c s="338">
        <v>478075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220</v>
      </c>
      <c s="88"/>
      <c s="102"/>
      <c s="102"/>
      <c s="102"/>
      <c s="102"/>
      <c s="102"/>
      <c s="102"/>
      <c s="102"/>
      <c s="14" t="s">
        <v>27</v>
      </c>
      <c s="102"/>
      <c s="102"/>
      <c s="102"/>
      <c r="P95" s="88"/>
      <c r="R95" s="88"/>
      <c s="85"/>
      <c s="88"/>
      <c r="V95" s="88"/>
      <c r="X95" s="88"/>
      <c r="AK95" s="384">
        <v>65.085</v>
      </c>
      <c s="137"/>
      <c s="137"/>
      <c s="137"/>
      <c s="338">
        <v>361683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508</v>
      </c>
      <c s="88"/>
      <c s="102"/>
      <c s="102"/>
      <c s="102"/>
      <c s="102"/>
      <c s="102"/>
      <c s="102"/>
      <c s="102"/>
      <c s="14" t="s">
        <v>199</v>
      </c>
      <c s="102"/>
      <c s="102"/>
      <c s="102"/>
      <c r="P96" s="88"/>
      <c r="R96" s="88"/>
      <c s="85"/>
      <c s="88"/>
      <c r="V96" s="88"/>
      <c r="X96" s="88"/>
      <c r="AK96" s="384">
        <v>65.351</v>
      </c>
      <c s="137"/>
      <c s="137"/>
      <c s="137"/>
      <c s="338">
        <v>347569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200</v>
      </c>
      <c s="88"/>
      <c s="102"/>
      <c s="102"/>
      <c s="102"/>
      <c s="102"/>
      <c s="102"/>
      <c s="102"/>
      <c s="102"/>
      <c s="14" t="s">
        <v>80</v>
      </c>
      <c s="102"/>
      <c s="102"/>
      <c s="102"/>
      <c r="P97" s="88"/>
      <c r="R97" s="88"/>
      <c s="85"/>
      <c s="88"/>
      <c r="V97" s="88"/>
      <c r="X97" s="88"/>
      <c r="AK97" s="384">
        <v>66.204</v>
      </c>
      <c s="137"/>
      <c s="137"/>
      <c s="137"/>
      <c s="338">
        <v>479557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07"/>
      <c r="AO98" s="264"/>
      <c s="264"/>
      <c s="264"/>
      <c s="264"/>
      <c s="264"/>
      <c s="264"/>
      <c r="BE98" s="229"/>
    </row>
    <row ht="12.75" customHeight="1" s="8" customFormat="1">
      <c s="56" t="s">
        <v>11</v>
      </c>
      <c s="209"/>
      <c s="230"/>
      <c s="230"/>
      <c s="230"/>
      <c s="230"/>
      <c s="230"/>
      <c s="230"/>
      <c s="230"/>
      <c s="230"/>
      <c s="230"/>
      <c s="230"/>
      <c s="230"/>
      <c s="120"/>
      <c s="120"/>
      <c s="30"/>
      <c s="120"/>
      <c s="209"/>
      <c s="209"/>
      <c s="209"/>
      <c s="120"/>
      <c s="209"/>
      <c s="120"/>
      <c s="209"/>
      <c s="120"/>
      <c s="120"/>
      <c s="120"/>
      <c s="120"/>
      <c s="120"/>
      <c s="120"/>
      <c s="120"/>
      <c s="120"/>
      <c s="120"/>
      <c s="120"/>
      <c s="120"/>
      <c s="120"/>
      <c s="120"/>
      <c s="30"/>
      <c s="120"/>
      <c s="120"/>
      <c s="370"/>
      <c s="370"/>
      <c s="23"/>
      <c s="370"/>
      <c s="370"/>
      <c s="370"/>
      <c s="120"/>
      <c s="209"/>
      <c s="120"/>
      <c s="120"/>
      <c s="120"/>
      <c s="120"/>
      <c s="178"/>
      <c s="120"/>
      <c s="120"/>
      <c s="120"/>
      <c s="316"/>
    </row>
    <row ht="12.75" customHeight="1" s="8" customFormat="1">
      <c s="149" t="s">
        <v>118</v>
      </c>
      <c s="88"/>
      <c s="102"/>
      <c s="102"/>
      <c s="102"/>
      <c s="102"/>
      <c s="102"/>
      <c s="102"/>
      <c s="102"/>
      <c s="14" t="s">
        <v>240</v>
      </c>
      <c s="102"/>
      <c s="102"/>
      <c s="102"/>
      <c r="P100" s="88"/>
      <c r="R100" s="88"/>
      <c s="85"/>
      <c s="88"/>
      <c r="V100" s="88"/>
      <c r="X100" s="88"/>
      <c r="AK100" s="384">
        <v>62.233</v>
      </c>
      <c s="137"/>
      <c s="137"/>
      <c s="137"/>
      <c s="338">
        <v>509296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352</v>
      </c>
      <c s="88"/>
      <c s="102"/>
      <c s="102"/>
      <c s="102"/>
      <c s="102"/>
      <c s="102"/>
      <c s="102"/>
      <c s="102"/>
      <c s="14" t="s">
        <v>240</v>
      </c>
      <c s="102"/>
      <c s="102"/>
      <c s="102"/>
      <c r="P101" s="88"/>
      <c r="R101" s="88"/>
      <c s="85"/>
      <c s="88"/>
      <c r="V101" s="88"/>
      <c r="X101" s="88"/>
      <c r="AK101" s="384">
        <v>62.42</v>
      </c>
      <c s="137"/>
      <c s="137"/>
      <c s="137"/>
      <c s="338">
        <v>470419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474</v>
      </c>
      <c s="88"/>
      <c s="102"/>
      <c s="102"/>
      <c s="102"/>
      <c s="102"/>
      <c s="102"/>
      <c s="102"/>
      <c s="102"/>
      <c s="14" t="s">
        <v>320</v>
      </c>
      <c s="102"/>
      <c s="102"/>
      <c s="102"/>
      <c r="P102" s="88"/>
      <c r="R102" s="88"/>
      <c s="85"/>
      <c s="88"/>
      <c r="V102" s="88"/>
      <c r="X102" s="88"/>
      <c r="AK102" s="384">
        <v>63.699</v>
      </c>
      <c s="137"/>
      <c s="137"/>
      <c s="137"/>
      <c s="338">
        <v>290665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165</v>
      </c>
      <c s="88"/>
      <c s="102"/>
      <c s="102"/>
      <c s="102"/>
      <c s="102"/>
      <c s="102"/>
      <c s="102"/>
      <c s="102"/>
      <c s="14" t="s">
        <v>320</v>
      </c>
      <c s="102"/>
      <c s="102"/>
      <c s="102"/>
      <c r="P103" s="88"/>
      <c r="R103" s="88"/>
      <c s="85"/>
      <c s="88"/>
      <c r="V103" s="88"/>
      <c r="X103" s="88"/>
      <c r="AK103" s="384">
        <v>63.806</v>
      </c>
      <c s="137"/>
      <c s="137"/>
      <c s="137"/>
      <c s="338">
        <v>371653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181</v>
      </c>
      <c s="88"/>
      <c s="102"/>
      <c s="102"/>
      <c s="102"/>
      <c s="102"/>
      <c s="102"/>
      <c s="102"/>
      <c s="102"/>
      <c s="14" t="s">
        <v>442</v>
      </c>
      <c s="102"/>
      <c s="102"/>
      <c s="102"/>
      <c r="P104" s="88"/>
      <c r="R104" s="88"/>
      <c s="85"/>
      <c s="88"/>
      <c r="V104" s="88"/>
      <c r="X104" s="88"/>
      <c r="AK104" s="384">
        <v>64.605</v>
      </c>
      <c s="137"/>
      <c s="137"/>
      <c s="137"/>
      <c s="338">
        <v>353374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356</v>
      </c>
      <c s="88"/>
      <c s="102"/>
      <c s="102"/>
      <c s="102"/>
      <c s="102"/>
      <c s="102"/>
      <c s="102"/>
      <c s="102"/>
      <c s="14" t="s">
        <v>333</v>
      </c>
      <c s="102"/>
      <c s="102"/>
      <c s="102"/>
      <c r="P105" s="88"/>
      <c r="R105" s="88"/>
      <c s="85"/>
      <c s="88"/>
      <c r="V105" s="88"/>
      <c r="X105" s="88"/>
      <c r="AK105" s="384">
        <v>65.538</v>
      </c>
      <c s="137"/>
      <c s="137"/>
      <c s="137"/>
      <c s="338">
        <v>179676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54</v>
      </c>
      <c s="88"/>
      <c s="102"/>
      <c s="102"/>
      <c s="102"/>
      <c s="102"/>
      <c s="102"/>
      <c s="102"/>
      <c s="102"/>
      <c s="14" t="s">
        <v>333</v>
      </c>
      <c s="102"/>
      <c s="102"/>
      <c s="102"/>
      <c r="P106" s="88"/>
      <c r="R106" s="88"/>
      <c s="85"/>
      <c s="88"/>
      <c r="V106" s="88"/>
      <c r="X106" s="88"/>
      <c r="AK106" s="384">
        <v>65.591</v>
      </c>
      <c s="137"/>
      <c s="137"/>
      <c s="137"/>
      <c s="338">
        <v>180510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480</v>
      </c>
      <c s="88"/>
      <c s="102"/>
      <c s="102"/>
      <c s="102"/>
      <c s="102"/>
      <c s="102"/>
      <c s="102"/>
      <c s="102"/>
      <c s="14" t="s">
        <v>15</v>
      </c>
      <c s="102"/>
      <c s="102"/>
      <c s="102"/>
      <c r="P107" s="88"/>
      <c r="R107" s="88"/>
      <c s="85"/>
      <c s="88"/>
      <c r="V107" s="88"/>
      <c r="X107" s="88"/>
      <c r="AK107" s="384">
        <v>66.391</v>
      </c>
      <c s="137"/>
      <c s="137"/>
      <c s="137"/>
      <c s="338">
        <v>191978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116</v>
      </c>
      <c s="88"/>
      <c s="102"/>
      <c s="102"/>
      <c s="102"/>
      <c s="102"/>
      <c s="102"/>
      <c s="102"/>
      <c s="102"/>
      <c s="14" t="s">
        <v>101</v>
      </c>
      <c s="102"/>
      <c s="102"/>
      <c s="102"/>
      <c r="P108" s="88"/>
      <c r="R108" s="88"/>
      <c s="85"/>
      <c s="88"/>
      <c r="V108" s="88"/>
      <c r="X108" s="88"/>
      <c r="AK108" s="384">
        <v>68.123</v>
      </c>
      <c s="137"/>
      <c s="137"/>
      <c s="137"/>
      <c s="338">
        <v>162388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351</v>
      </c>
      <c s="88"/>
      <c s="102"/>
      <c s="102"/>
      <c s="102"/>
      <c s="102"/>
      <c s="102"/>
      <c s="102"/>
      <c s="102"/>
      <c s="14" t="s">
        <v>101</v>
      </c>
      <c s="102"/>
      <c s="102"/>
      <c s="102"/>
      <c r="P109" s="88"/>
      <c r="R109" s="88"/>
      <c s="85"/>
      <c s="88"/>
      <c r="V109" s="88"/>
      <c r="X109" s="88"/>
      <c r="AK109" s="384">
        <v>68.256</v>
      </c>
      <c s="137"/>
      <c s="137"/>
      <c s="137"/>
      <c s="338">
        <v>127907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206</v>
      </c>
      <c s="88"/>
      <c s="102"/>
      <c s="102"/>
      <c s="102"/>
      <c s="102"/>
      <c s="102"/>
      <c s="102"/>
      <c s="102"/>
      <c s="14" t="s">
        <v>504</v>
      </c>
      <c s="102"/>
      <c s="102"/>
      <c s="102"/>
      <c r="P110" s="88"/>
      <c r="R110" s="88"/>
      <c s="85"/>
      <c s="88"/>
      <c r="V110" s="88"/>
      <c r="X110" s="88"/>
      <c r="AK110" s="384">
        <v>68.63</v>
      </c>
      <c s="137"/>
      <c s="137"/>
      <c s="137"/>
      <c s="338">
        <v>412786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225</v>
      </c>
      <c s="88"/>
      <c s="102"/>
      <c s="102"/>
      <c s="102"/>
      <c s="102"/>
      <c s="102"/>
      <c s="102"/>
      <c s="102"/>
      <c s="14" t="s">
        <v>133</v>
      </c>
      <c s="102"/>
      <c s="102"/>
      <c s="102"/>
      <c r="P111" s="88"/>
      <c r="R111" s="88"/>
      <c s="85"/>
      <c s="88"/>
      <c r="V111" s="88"/>
      <c r="X111" s="88"/>
      <c r="AK111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496</v>
      </c>
      <c s="88"/>
      <c s="102"/>
      <c s="102"/>
      <c s="102"/>
      <c s="102"/>
      <c s="102"/>
      <c s="102"/>
      <c s="102"/>
      <c s="14" t="s">
        <v>242</v>
      </c>
      <c s="102"/>
      <c s="102"/>
      <c s="102"/>
      <c r="P112" s="88"/>
      <c r="R112" s="88"/>
      <c s="85"/>
      <c s="88"/>
      <c r="V112" s="88"/>
      <c r="X112" s="88"/>
      <c r="AK112" s="384">
        <v>68.896</v>
      </c>
      <c s="137"/>
      <c s="137"/>
      <c s="137"/>
      <c s="338">
        <v>251230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481</v>
      </c>
      <c s="88"/>
      <c s="102"/>
      <c s="102"/>
      <c s="102"/>
      <c s="102"/>
      <c s="102"/>
      <c s="102"/>
      <c s="102"/>
      <c s="14" t="s">
        <v>192</v>
      </c>
      <c s="102"/>
      <c s="102"/>
      <c s="102"/>
      <c r="P113" s="88"/>
      <c r="R113" s="88"/>
      <c s="85"/>
      <c s="88"/>
      <c r="V113" s="88"/>
      <c r="X113" s="88"/>
      <c r="AK113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188</v>
      </c>
      <c s="88"/>
      <c s="102"/>
      <c s="102"/>
      <c s="102"/>
      <c s="102"/>
      <c s="102"/>
      <c s="102"/>
      <c s="102"/>
      <c s="14" t="s">
        <v>2</v>
      </c>
      <c s="102"/>
      <c s="102"/>
      <c s="102"/>
      <c r="P114" s="88"/>
      <c r="R114" s="88"/>
      <c s="85"/>
      <c s="88"/>
      <c r="V114" s="88"/>
      <c r="X114" s="88"/>
      <c r="AK114" s="384">
        <v>69.882</v>
      </c>
      <c s="137"/>
      <c s="137"/>
      <c s="137"/>
      <c s="338">
        <v>291977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115" s="88"/>
      <c r="R115" s="88"/>
      <c s="85"/>
      <c s="88"/>
      <c r="V115" s="88"/>
      <c r="X115" s="88"/>
      <c r="AL115" s="190"/>
      <c r="AQ115" s="85"/>
      <c r="AV115" s="99"/>
      <c r="BA115" s="99"/>
      <c r="BE115" s="229"/>
    </row>
    <row ht="12.75" customHeight="1" s="392" customFormat="1">
      <c s="291"/>
      <c s="263"/>
      <c s="290"/>
      <c s="290"/>
      <c s="290"/>
      <c s="290"/>
      <c s="290"/>
      <c s="290"/>
      <c s="290"/>
      <c s="290"/>
      <c s="290"/>
      <c s="290"/>
      <c s="290"/>
      <c s="168"/>
      <c s="168"/>
      <c s="263"/>
      <c s="168"/>
      <c s="263"/>
      <c s="254"/>
      <c s="263"/>
      <c s="168"/>
      <c s="263"/>
      <c s="168"/>
      <c s="263"/>
      <c s="168"/>
      <c s="168"/>
      <c s="168"/>
      <c s="168"/>
      <c s="168"/>
      <c s="168"/>
      <c s="168"/>
      <c s="168"/>
      <c s="168"/>
      <c s="168"/>
      <c s="168"/>
      <c s="168"/>
      <c s="168"/>
      <c s="353"/>
      <c s="168"/>
      <c s="168"/>
      <c s="168"/>
      <c s="168"/>
      <c s="254"/>
      <c s="168"/>
      <c s="168"/>
      <c s="168"/>
      <c s="168"/>
      <c s="282"/>
      <c s="168"/>
      <c s="168"/>
      <c s="168"/>
      <c s="168"/>
      <c s="282"/>
      <c s="168"/>
      <c s="168"/>
      <c s="168"/>
      <c s="86"/>
      <c s="49"/>
      <c s="49"/>
      <c s="49"/>
    </row>
    <row ht="12.75" customHeight="1" s="392" customFormat="1">
      <c s="116" t="s">
        <v>94</v>
      </c>
      <c s="205"/>
      <c s="325"/>
      <c s="325"/>
      <c s="325"/>
      <c s="325"/>
      <c s="205"/>
      <c s="136"/>
      <c s="136"/>
      <c s="235" t="s">
        <v>484</v>
      </c>
      <c s="208"/>
      <c s="208"/>
      <c s="208"/>
      <c s="96"/>
      <c s="208"/>
      <c s="208"/>
      <c s="208"/>
      <c s="208"/>
      <c s="208"/>
      <c s="208"/>
      <c s="208"/>
      <c s="208"/>
      <c s="208"/>
      <c s="208"/>
      <c s="208"/>
      <c s="208"/>
      <c s="208"/>
      <c s="208"/>
      <c s="235"/>
      <c s="235"/>
      <c s="235"/>
      <c s="235"/>
      <c s="235"/>
      <c s="235"/>
      <c s="281"/>
      <c s="281" t="s">
        <v>35</v>
      </c>
      <c s="205"/>
      <c s="205"/>
      <c s="235"/>
      <c s="136"/>
      <c s="76"/>
      <c s="76"/>
      <c s="235" t="s">
        <v>66</v>
      </c>
      <c s="208"/>
      <c s="314"/>
      <c s="208"/>
      <c s="208"/>
      <c s="285"/>
      <c s="125"/>
      <c s="285"/>
      <c s="304"/>
      <c s="304"/>
      <c s="262"/>
      <c s="314"/>
      <c s="373"/>
      <c s="373"/>
      <c s="352"/>
      <c s="49"/>
      <c s="49"/>
      <c s="49"/>
    </row>
    <row ht="12.75" customHeight="1" s="392" customFormat="1">
      <c s="135" t="s">
        <v>275</v>
      </c>
      <c s="159"/>
      <c s="393"/>
      <c s="40"/>
      <c s="40"/>
      <c s="40"/>
      <c s="40"/>
      <c s="92"/>
      <c s="92"/>
      <c s="194" t="s">
        <v>301</v>
      </c>
      <c s="160"/>
      <c s="160"/>
      <c s="160"/>
      <c s="59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94"/>
      <c s="211"/>
      <c s="194"/>
      <c s="194"/>
      <c s="194"/>
      <c s="194"/>
      <c s="287"/>
      <c s="28" t="s">
        <v>124</v>
      </c>
      <c s="159"/>
      <c s="159"/>
      <c s="194"/>
      <c s="92"/>
      <c s="43"/>
      <c s="43"/>
      <c s="194" t="s">
        <v>409</v>
      </c>
      <c s="160"/>
      <c s="261"/>
      <c s="160"/>
      <c s="160"/>
      <c s="225"/>
      <c s="80"/>
      <c s="225"/>
      <c s="244"/>
      <c s="244"/>
      <c s="268"/>
      <c s="261"/>
      <c s="379"/>
      <c s="379"/>
      <c s="41"/>
      <c s="49"/>
      <c s="49"/>
      <c s="49"/>
    </row>
    <row ht="12.75" customHeight="1" s="392" customFormat="1">
      <c s="219" t="s">
        <v>273</v>
      </c>
      <c s="92"/>
      <c s="92"/>
      <c s="92"/>
      <c s="92"/>
      <c s="92"/>
      <c s="92"/>
      <c s="92"/>
      <c s="92"/>
      <c s="194" t="s">
        <v>235</v>
      </c>
      <c s="165"/>
      <c s="165"/>
      <c s="165"/>
      <c s="165"/>
      <c s="165"/>
      <c s="165"/>
      <c s="165"/>
      <c s="194" t="s">
        <v>295</v>
      </c>
      <c s="160"/>
      <c s="160"/>
      <c s="160"/>
      <c s="160"/>
      <c s="160"/>
      <c s="160"/>
      <c s="160"/>
      <c s="160"/>
      <c s="160"/>
      <c s="160"/>
      <c s="194"/>
      <c s="211"/>
      <c s="194"/>
      <c s="300"/>
      <c s="194"/>
      <c s="160"/>
      <c s="160"/>
      <c s="123" t="s">
        <v>360</v>
      </c>
      <c s="43"/>
      <c s="43"/>
      <c s="159"/>
      <c s="383"/>
      <c s="383"/>
      <c s="383"/>
      <c s="194" t="s">
        <v>295</v>
      </c>
      <c s="32"/>
      <c s="261"/>
      <c s="160"/>
      <c s="160"/>
      <c s="225"/>
      <c s="80"/>
      <c s="225"/>
      <c s="244"/>
      <c s="244"/>
      <c s="268"/>
      <c s="261"/>
      <c s="379"/>
      <c s="379"/>
      <c s="41"/>
      <c s="49"/>
      <c s="49"/>
      <c s="49"/>
    </row>
    <row ht="12.75" customHeight="1" s="392" customFormat="1">
      <c s="219" t="s">
        <v>373</v>
      </c>
      <c s="92"/>
      <c s="92"/>
      <c s="92"/>
      <c s="92"/>
      <c s="92"/>
      <c s="92"/>
      <c s="92"/>
      <c s="92"/>
      <c s="194" t="s">
        <v>271</v>
      </c>
      <c s="165"/>
      <c s="165"/>
      <c s="165"/>
      <c s="165"/>
      <c s="165"/>
      <c s="165"/>
      <c s="165"/>
      <c s="194" t="s">
        <v>295</v>
      </c>
      <c s="160"/>
      <c s="160"/>
      <c s="160"/>
      <c s="160"/>
      <c s="160"/>
      <c s="160"/>
      <c s="160"/>
      <c s="160"/>
      <c s="160"/>
      <c s="160"/>
      <c s="194"/>
      <c s="226"/>
      <c s="160"/>
      <c s="300"/>
      <c s="160"/>
      <c s="160"/>
      <c s="160"/>
      <c s="339" t="s">
        <v>158</v>
      </c>
      <c s="43"/>
      <c s="43"/>
      <c s="217"/>
      <c s="92"/>
      <c s="43"/>
      <c s="43"/>
      <c s="217" t="s">
        <v>173</v>
      </c>
      <c s="160"/>
      <c s="261"/>
      <c s="160"/>
      <c s="160"/>
      <c s="225"/>
      <c s="80"/>
      <c s="225"/>
      <c s="244"/>
      <c s="244"/>
      <c s="268"/>
      <c s="261"/>
      <c s="379"/>
      <c s="379"/>
      <c s="41"/>
      <c s="49"/>
      <c s="49"/>
      <c s="49"/>
    </row>
    <row ht="12.75" customHeight="1">
      <c s="173" t="s">
        <v>348</v>
      </c>
      <c s="273"/>
      <c s="273"/>
      <c s="273"/>
      <c s="27"/>
      <c s="273"/>
      <c s="273"/>
      <c s="273"/>
      <c s="273"/>
      <c s="273"/>
      <c s="273"/>
      <c s="273"/>
      <c s="273"/>
      <c s="27"/>
      <c s="55" t="s">
        <v>295</v>
      </c>
      <c s="222"/>
      <c s="222"/>
      <c s="222"/>
      <c s="222"/>
      <c s="222"/>
      <c s="186"/>
      <c s="186"/>
      <c s="186"/>
      <c s="186"/>
      <c s="186"/>
      <c s="369"/>
      <c s="369"/>
      <c s="369"/>
      <c s="369"/>
      <c s="388"/>
      <c s="369"/>
      <c s="55"/>
      <c s="369"/>
      <c s="369"/>
      <c s="369"/>
      <c s="369"/>
      <c s="387"/>
      <c s="387"/>
      <c s="387"/>
      <c s="369"/>
      <c s="387"/>
      <c s="387"/>
      <c s="387"/>
      <c s="369"/>
      <c s="25"/>
      <c s="369"/>
      <c s="369"/>
      <c s="387"/>
      <c s="252"/>
      <c s="387"/>
      <c s="18"/>
      <c s="18"/>
      <c s="34"/>
      <c s="25"/>
      <c s="151"/>
      <c s="151"/>
      <c s="299"/>
      <c s="49"/>
      <c s="49"/>
      <c s="49"/>
    </row>
    <row ht="12.75" customHeight="1" s="119" customFormat="1">
      <c s="363"/>
      <c s="102"/>
      <c s="102"/>
      <c s="102"/>
      <c s="277"/>
      <c s="102"/>
      <c s="102"/>
      <c s="102"/>
      <c s="102"/>
      <c s="102"/>
      <c s="102"/>
      <c s="102"/>
      <c s="102"/>
      <c s="277"/>
      <c s="102"/>
      <c s="363"/>
      <c s="102"/>
      <c s="102"/>
      <c s="102"/>
      <c s="102"/>
      <c s="102"/>
      <c s="363"/>
      <c s="102"/>
      <c s="102"/>
      <c s="363"/>
      <c s="102"/>
      <c s="102"/>
      <c s="102"/>
      <c s="102"/>
      <c s="174"/>
      <c s="102"/>
      <c s="280"/>
      <c s="102"/>
      <c s="363"/>
      <c s="363"/>
      <c s="363"/>
      <c s="49"/>
      <c s="49"/>
      <c s="49"/>
      <c s="102"/>
      <c s="49"/>
      <c s="49"/>
      <c s="49"/>
      <c s="102"/>
      <c s="348"/>
      <c s="102"/>
      <c s="193"/>
      <c s="49"/>
      <c s="163"/>
      <c s="49"/>
      <c s="103"/>
      <c s="103"/>
      <c s="74"/>
      <c s="336"/>
      <c s="239"/>
      <c s="207"/>
      <c s="348"/>
    </row>
    <row ht="12.75" customHeight="1" s="119" customFormat="1">
      <c s="129" t="s">
        <v>122</v>
      </c>
      <c s="169"/>
      <c s="169"/>
      <c s="169"/>
      <c s="39"/>
      <c s="169"/>
      <c s="169"/>
      <c s="169"/>
      <c s="169"/>
      <c s="169" t="s">
        <v>142</v>
      </c>
      <c s="169"/>
      <c s="169"/>
      <c s="169"/>
      <c s="169"/>
      <c s="169"/>
      <c s="39"/>
      <c s="169"/>
      <c s="169"/>
      <c s="169"/>
      <c s="169"/>
      <c s="169"/>
      <c s="39"/>
      <c s="169"/>
      <c s="169"/>
      <c s="39"/>
      <c s="169"/>
      <c s="169"/>
      <c s="169"/>
      <c s="169"/>
      <c s="169"/>
      <c s="169"/>
      <c s="169"/>
      <c s="169"/>
      <c s="39"/>
      <c s="39"/>
      <c s="130" t="s">
        <v>485</v>
      </c>
      <c s="121"/>
      <c s="121"/>
      <c s="121"/>
      <c s="121"/>
      <c s="121"/>
      <c s="100"/>
      <c s="71" t="s">
        <v>302</v>
      </c>
      <c s="269"/>
      <c s="269"/>
      <c s="269"/>
      <c s="259"/>
      <c s="71"/>
      <c s="71" t="s">
        <v>302</v>
      </c>
      <c s="269"/>
      <c s="269"/>
      <c s="71"/>
      <c s="71" t="s">
        <v>91</v>
      </c>
      <c s="365"/>
      <c s="365"/>
      <c s="365"/>
      <c s="221"/>
    </row>
    <row ht="12.75" customHeight="1" s="8" customFormat="1">
      <c s="172"/>
      <c s="82"/>
      <c s="82"/>
      <c s="82"/>
      <c s="309"/>
      <c s="82"/>
      <c s="82"/>
      <c s="82"/>
      <c s="82"/>
      <c s="82"/>
      <c s="82"/>
      <c s="82"/>
      <c s="82"/>
      <c s="82"/>
      <c s="82"/>
      <c s="309"/>
      <c s="82"/>
      <c s="82"/>
      <c s="82"/>
      <c s="82"/>
      <c s="82"/>
      <c s="309"/>
      <c s="82"/>
      <c s="82"/>
      <c s="309"/>
      <c s="182"/>
      <c s="82"/>
      <c s="82"/>
      <c s="82"/>
      <c s="82"/>
      <c s="82"/>
      <c s="82"/>
      <c s="82"/>
      <c s="309"/>
      <c s="309"/>
      <c s="309"/>
      <c s="6" t="s">
        <v>89</v>
      </c>
      <c s="6"/>
      <c s="6"/>
      <c s="6"/>
      <c s="29"/>
      <c s="29"/>
      <c s="344" t="s">
        <v>254</v>
      </c>
      <c s="118"/>
      <c s="118"/>
      <c s="118"/>
      <c s="111"/>
      <c s="82"/>
      <c s="344" t="s">
        <v>404</v>
      </c>
      <c s="118"/>
      <c s="118"/>
      <c s="344"/>
      <c s="344" t="s">
        <v>8</v>
      </c>
      <c s="234"/>
      <c s="234"/>
      <c s="234"/>
      <c s="212"/>
    </row>
    <row ht="12.75" customHeight="1" s="8" customFormat="1">
      <c s="56" t="s">
        <v>205</v>
      </c>
      <c s="209"/>
      <c s="230"/>
      <c s="230"/>
      <c s="230"/>
      <c s="230"/>
      <c s="230"/>
      <c s="230"/>
      <c s="230"/>
      <c s="230"/>
      <c s="230"/>
      <c s="230"/>
      <c s="230"/>
      <c s="120"/>
      <c s="120"/>
      <c s="30"/>
      <c s="120"/>
      <c s="209"/>
      <c s="209"/>
      <c s="209"/>
      <c s="120"/>
      <c s="209"/>
      <c s="120"/>
      <c s="209"/>
      <c s="120"/>
      <c s="120"/>
      <c s="120"/>
      <c s="120"/>
      <c s="120"/>
      <c s="120"/>
      <c s="120"/>
      <c s="120"/>
      <c s="120"/>
      <c s="120"/>
      <c s="120"/>
      <c s="120"/>
      <c s="120"/>
      <c s="30"/>
      <c s="120"/>
      <c s="120"/>
      <c s="120"/>
      <c s="120"/>
      <c s="209"/>
      <c s="120"/>
      <c s="120"/>
      <c s="120"/>
      <c s="120"/>
      <c s="209"/>
      <c s="120"/>
      <c s="120"/>
      <c s="120"/>
      <c s="120"/>
      <c s="178"/>
      <c s="120"/>
      <c s="120"/>
      <c s="120"/>
      <c s="316"/>
    </row>
    <row ht="12.75" customHeight="1" s="8" customFormat="1">
      <c s="149" t="s">
        <v>491</v>
      </c>
      <c s="88"/>
      <c s="102"/>
      <c s="102"/>
      <c s="102"/>
      <c s="102"/>
      <c s="102"/>
      <c s="102"/>
      <c s="102"/>
      <c s="14" t="s">
        <v>32</v>
      </c>
      <c s="102"/>
      <c s="102"/>
      <c s="102"/>
      <c r="P126" s="88"/>
      <c r="R126" s="88"/>
      <c s="85"/>
      <c s="88"/>
      <c r="V126" s="88"/>
      <c r="X126" s="88"/>
      <c r="AK126" s="384">
        <v>65.058</v>
      </c>
      <c s="137"/>
      <c s="137"/>
      <c s="137"/>
      <c s="338">
        <v>1113433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277</v>
      </c>
      <c s="88"/>
      <c s="102"/>
      <c s="102"/>
      <c s="102"/>
      <c s="102"/>
      <c s="102"/>
      <c s="102"/>
      <c s="102"/>
      <c s="14" t="s">
        <v>377</v>
      </c>
      <c s="102"/>
      <c s="102"/>
      <c s="102"/>
      <c r="P127" s="88"/>
      <c r="R127" s="88"/>
      <c s="85"/>
      <c s="88"/>
      <c r="V127" s="88"/>
      <c r="X127" s="88"/>
      <c r="AK127" s="384">
        <v>66.604</v>
      </c>
      <c s="137"/>
      <c s="137"/>
      <c s="137"/>
      <c s="338">
        <v>826985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222</v>
      </c>
      <c s="88"/>
      <c s="102"/>
      <c s="102"/>
      <c s="102"/>
      <c s="102"/>
      <c s="102"/>
      <c s="102"/>
      <c s="102"/>
      <c s="14" t="s">
        <v>516</v>
      </c>
      <c s="102"/>
      <c s="102"/>
      <c s="102"/>
      <c r="P128" s="88"/>
      <c r="R128" s="88"/>
      <c s="85"/>
      <c s="88"/>
      <c r="V128" s="88"/>
      <c r="X128" s="88"/>
      <c r="AK128" s="384">
        <v>67.27</v>
      </c>
      <c s="137"/>
      <c s="137"/>
      <c s="137"/>
      <c s="338">
        <v>354636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5</v>
      </c>
      <c s="88"/>
      <c s="102"/>
      <c s="102"/>
      <c s="102"/>
      <c s="102"/>
      <c s="102"/>
      <c s="102"/>
      <c s="102"/>
      <c s="14" t="s">
        <v>429</v>
      </c>
      <c s="102"/>
      <c s="102"/>
      <c s="102"/>
      <c r="P129" s="88"/>
      <c r="R129" s="88"/>
      <c s="85"/>
      <c s="88"/>
      <c r="V129" s="88"/>
      <c r="X129" s="88"/>
      <c r="AK129" s="384">
        <v>68.47</v>
      </c>
      <c s="137"/>
      <c s="137"/>
      <c s="137"/>
      <c s="338">
        <v>404150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48</v>
      </c>
      <c s="88"/>
      <c s="102"/>
      <c s="102"/>
      <c s="102"/>
      <c s="102"/>
      <c s="102"/>
      <c s="102"/>
      <c s="102"/>
      <c s="14" t="s">
        <v>287</v>
      </c>
      <c s="102"/>
      <c s="102"/>
      <c s="102"/>
      <c r="P130" s="88"/>
      <c r="R130" s="88"/>
      <c s="85"/>
      <c s="88"/>
      <c r="V130" s="88"/>
      <c r="X130" s="88"/>
      <c r="AK130" s="384">
        <v>69.163</v>
      </c>
      <c s="137"/>
      <c s="137"/>
      <c s="137"/>
      <c s="338">
        <v>350316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385</v>
      </c>
      <c s="88"/>
      <c s="102"/>
      <c s="102"/>
      <c s="102"/>
      <c s="102"/>
      <c s="102"/>
      <c s="102"/>
      <c s="102"/>
      <c s="14" t="s">
        <v>84</v>
      </c>
      <c s="102"/>
      <c s="102"/>
      <c s="102"/>
      <c r="P131" s="88"/>
      <c r="R131" s="88"/>
      <c s="85"/>
      <c s="88"/>
      <c r="V131" s="88"/>
      <c r="X131" s="88"/>
      <c r="AK131" s="384">
        <v>70.895</v>
      </c>
      <c s="137"/>
      <c s="137"/>
      <c s="137"/>
      <c s="338">
        <v>426320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195</v>
      </c>
      <c s="88"/>
      <c s="102"/>
      <c s="102"/>
      <c s="102"/>
      <c s="102"/>
      <c s="102"/>
      <c s="102"/>
      <c s="102"/>
      <c s="14" t="s">
        <v>147</v>
      </c>
      <c s="102"/>
      <c s="102"/>
      <c s="102"/>
      <c r="P132" s="88"/>
      <c r="R132" s="88"/>
      <c s="85"/>
      <c s="88"/>
      <c r="V132" s="88"/>
      <c r="X132" s="88"/>
      <c r="AK132" s="384">
        <v>71.508</v>
      </c>
      <c s="137"/>
      <c s="137"/>
      <c s="137"/>
      <c s="338">
        <v>471344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210</v>
      </c>
      <c s="88"/>
      <c s="102"/>
      <c s="102"/>
      <c s="102"/>
      <c s="102"/>
      <c s="102"/>
      <c s="102"/>
      <c s="102"/>
      <c s="14" t="s">
        <v>153</v>
      </c>
      <c s="102"/>
      <c s="102"/>
      <c s="102"/>
      <c r="P133" s="88"/>
      <c r="R133" s="88"/>
      <c s="85"/>
      <c s="88"/>
      <c r="V133" s="88"/>
      <c r="X133" s="88"/>
      <c r="AK133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418</v>
      </c>
      <c s="88"/>
      <c s="102"/>
      <c s="102"/>
      <c s="102"/>
      <c s="102"/>
      <c s="102"/>
      <c s="102"/>
      <c s="102"/>
      <c s="14" t="s">
        <v>253</v>
      </c>
      <c s="102"/>
      <c s="102"/>
      <c s="102"/>
      <c r="P134" s="88"/>
      <c r="R134" s="88"/>
      <c s="85"/>
      <c s="88"/>
      <c r="V134" s="88"/>
      <c r="X134" s="88"/>
      <c r="AK134" s="384">
        <v>71.695</v>
      </c>
      <c s="137"/>
      <c s="137"/>
      <c s="137"/>
      <c s="338">
        <v>482670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161</v>
      </c>
      <c s="88"/>
      <c s="102"/>
      <c s="102"/>
      <c s="102"/>
      <c s="102"/>
      <c s="102"/>
      <c s="102"/>
      <c s="102"/>
      <c s="14" t="s">
        <v>445</v>
      </c>
      <c s="102"/>
      <c s="102"/>
      <c s="102"/>
      <c r="P135" s="88"/>
      <c r="R135" s="88"/>
      <c s="85"/>
      <c s="88"/>
      <c r="V135" s="88"/>
      <c r="X135" s="88"/>
      <c r="AK135" s="384">
        <v>72.947</v>
      </c>
      <c s="137"/>
      <c s="137"/>
      <c s="137"/>
      <c s="338">
        <v>544349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/>
      <c s="88"/>
      <c s="102"/>
      <c s="102"/>
      <c s="102"/>
      <c s="102"/>
      <c s="102"/>
      <c s="102"/>
      <c s="102"/>
      <c s="102"/>
      <c s="102"/>
      <c s="102"/>
      <c s="102"/>
      <c r="P136" s="88"/>
      <c r="R136" s="88"/>
      <c s="85"/>
      <c s="88"/>
      <c r="V136" s="88"/>
      <c r="X136" s="88"/>
      <c r="AL136" s="190"/>
      <c r="AO136" s="264"/>
      <c s="264"/>
      <c s="338"/>
      <c s="264"/>
      <c s="264"/>
      <c s="264"/>
      <c r="AV136" s="99"/>
      <c r="BA136" s="99"/>
      <c r="BE136" s="229"/>
    </row>
    <row ht="12.75" customHeight="1" s="8" customFormat="1">
      <c s="56" t="s">
        <v>185</v>
      </c>
      <c s="209"/>
      <c s="230"/>
      <c s="230"/>
      <c s="230"/>
      <c s="230"/>
      <c s="230"/>
      <c s="230"/>
      <c s="230"/>
      <c s="230"/>
      <c s="230"/>
      <c s="230"/>
      <c s="230"/>
      <c s="120"/>
      <c s="120"/>
      <c s="209"/>
      <c s="120"/>
      <c s="209"/>
      <c s="206"/>
      <c s="209"/>
      <c s="120"/>
      <c s="209"/>
      <c s="120"/>
      <c s="209"/>
      <c s="120"/>
      <c s="120"/>
      <c s="120"/>
      <c s="120"/>
      <c s="120"/>
      <c s="120"/>
      <c s="120"/>
      <c s="120"/>
      <c s="120"/>
      <c s="120"/>
      <c s="120"/>
      <c s="120"/>
      <c s="120"/>
      <c s="321"/>
      <c s="120"/>
      <c s="120"/>
      <c s="370"/>
      <c s="370"/>
      <c s="17"/>
      <c s="370"/>
      <c s="370"/>
      <c s="370"/>
      <c s="120"/>
      <c s="178"/>
      <c s="120"/>
      <c s="120"/>
      <c s="120"/>
      <c s="120"/>
      <c s="178"/>
      <c s="120"/>
      <c s="120"/>
      <c s="120"/>
      <c s="316"/>
    </row>
    <row ht="12.75" customHeight="1" s="8" customFormat="1">
      <c s="149" t="s">
        <v>107</v>
      </c>
      <c s="88"/>
      <c s="102"/>
      <c s="102"/>
      <c s="102"/>
      <c s="102"/>
      <c s="102"/>
      <c s="102"/>
      <c s="102"/>
      <c s="14" t="s">
        <v>417</v>
      </c>
      <c s="102"/>
      <c s="102"/>
      <c s="102"/>
      <c r="P138" s="88"/>
      <c r="R138" s="88"/>
      <c s="85"/>
      <c s="88"/>
      <c r="V138" s="88"/>
      <c r="X138" s="88"/>
      <c r="AK138" s="384">
        <v>67.27</v>
      </c>
      <c s="137"/>
      <c s="137"/>
      <c s="137"/>
      <c s="338">
        <v>70641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343</v>
      </c>
      <c s="88"/>
      <c s="102"/>
      <c s="102"/>
      <c s="102"/>
      <c s="102"/>
      <c s="102"/>
      <c s="102"/>
      <c s="102"/>
      <c s="14" t="s">
        <v>417</v>
      </c>
      <c s="102"/>
      <c s="102"/>
      <c s="102"/>
      <c r="P139" s="88"/>
      <c r="R139" s="88"/>
      <c s="85"/>
      <c s="88"/>
      <c r="V139" s="88"/>
      <c r="X139" s="88"/>
      <c r="AK139" s="384">
        <v>67.35</v>
      </c>
      <c s="137"/>
      <c s="137"/>
      <c s="137"/>
      <c s="338">
        <v>108217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81</v>
      </c>
      <c s="88"/>
      <c s="102"/>
      <c s="102"/>
      <c s="102"/>
      <c s="102"/>
      <c s="102"/>
      <c s="102"/>
      <c s="102"/>
      <c s="14" t="s">
        <v>310</v>
      </c>
      <c s="102"/>
      <c s="102"/>
      <c s="102"/>
      <c r="P140" s="88"/>
      <c r="R140" s="88"/>
      <c s="85"/>
      <c s="88"/>
      <c r="V140" s="88"/>
      <c r="X140" s="88"/>
      <c r="AK140" s="384">
        <v>68.976</v>
      </c>
      <c s="137"/>
      <c s="137"/>
      <c s="137"/>
      <c s="338">
        <v>150976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75" t="s">
        <v>422</v>
      </c>
      <c s="88"/>
      <c s="102"/>
      <c s="102"/>
      <c s="102"/>
      <c s="102"/>
      <c s="102"/>
      <c s="102"/>
      <c s="102"/>
      <c s="14" t="s">
        <v>469</v>
      </c>
      <c s="102"/>
      <c s="102"/>
      <c s="102"/>
      <c r="P141" s="88"/>
      <c r="R141" s="88"/>
      <c s="85"/>
      <c s="88"/>
      <c r="V141" s="88"/>
      <c r="X141" s="88"/>
      <c r="AK141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75" t="s">
        <v>102</v>
      </c>
      <c s="88"/>
      <c s="102"/>
      <c s="102"/>
      <c s="102"/>
      <c s="102"/>
      <c s="102"/>
      <c s="102"/>
      <c s="102"/>
      <c s="14" t="s">
        <v>469</v>
      </c>
      <c s="102"/>
      <c s="102"/>
      <c s="102"/>
      <c r="P142" s="88"/>
      <c r="R142" s="88"/>
      <c s="85"/>
      <c s="88"/>
      <c r="V142" s="88"/>
      <c r="X142" s="88"/>
      <c r="AK142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75" t="s">
        <v>43</v>
      </c>
      <c s="88"/>
      <c s="102"/>
      <c s="102"/>
      <c s="102"/>
      <c s="102"/>
      <c s="102"/>
      <c s="102"/>
      <c s="102"/>
      <c s="88" t="s">
        <v>367</v>
      </c>
      <c s="102"/>
      <c s="102"/>
      <c s="102"/>
      <c r="P143" s="88"/>
      <c r="R143" s="88"/>
      <c s="85"/>
      <c s="88"/>
      <c r="V143" s="88"/>
      <c r="X143" s="88"/>
      <c r="AK143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141</v>
      </c>
      <c s="88"/>
      <c s="102"/>
      <c s="102"/>
      <c s="102"/>
      <c s="102"/>
      <c s="102"/>
      <c s="102"/>
      <c s="102"/>
      <c s="14" t="s">
        <v>436</v>
      </c>
      <c s="102"/>
      <c s="102"/>
      <c s="102"/>
      <c r="P144" s="88"/>
      <c r="R144" s="88"/>
      <c s="85"/>
      <c s="88"/>
      <c r="V144" s="88"/>
      <c r="X144" s="88"/>
      <c r="AK144" s="384">
        <v>71.321</v>
      </c>
      <c s="137"/>
      <c s="137"/>
      <c s="137"/>
      <c s="338">
        <v>32136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371</v>
      </c>
      <c s="88"/>
      <c s="102"/>
      <c s="102"/>
      <c s="102"/>
      <c s="102"/>
      <c s="102"/>
      <c s="102"/>
      <c s="102"/>
      <c s="14" t="s">
        <v>113</v>
      </c>
      <c s="102"/>
      <c s="102"/>
      <c s="102"/>
      <c r="P145" s="88"/>
      <c r="R145" s="88"/>
      <c s="85"/>
      <c s="88"/>
      <c r="V145" s="88"/>
      <c r="X145" s="88"/>
      <c r="AK145" s="384">
        <v>71.401</v>
      </c>
      <c s="137"/>
      <c s="137"/>
      <c s="137"/>
      <c s="338">
        <v>30560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176</v>
      </c>
      <c s="88"/>
      <c s="102"/>
      <c s="102"/>
      <c s="102"/>
      <c s="102"/>
      <c s="102"/>
      <c s="102"/>
      <c s="102"/>
      <c s="14" t="s">
        <v>170</v>
      </c>
      <c s="102"/>
      <c s="102"/>
      <c s="102"/>
      <c r="P146" s="88"/>
      <c r="R146" s="88"/>
      <c s="85"/>
      <c s="88"/>
      <c r="V146" s="88"/>
      <c r="X146" s="88"/>
      <c r="AK146" s="384">
        <v>71.588</v>
      </c>
      <c s="137"/>
      <c s="137"/>
      <c s="137"/>
      <c s="338">
        <v>46686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408</v>
      </c>
      <c s="88"/>
      <c s="102"/>
      <c s="102"/>
      <c s="102"/>
      <c s="102"/>
      <c s="102"/>
      <c s="102"/>
      <c s="102"/>
      <c s="88" t="s">
        <v>439</v>
      </c>
      <c s="102"/>
      <c s="102"/>
      <c s="102"/>
      <c r="P147" s="88"/>
      <c r="R147" s="88"/>
      <c s="85"/>
      <c s="88"/>
      <c r="V147" s="88"/>
      <c r="X147" s="88"/>
      <c r="AK147" s="384">
        <v>73.08</v>
      </c>
      <c s="137"/>
      <c s="137"/>
      <c s="137"/>
      <c s="338">
        <v>61907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476</v>
      </c>
      <c s="88"/>
      <c s="102"/>
      <c s="102"/>
      <c s="102"/>
      <c s="102"/>
      <c s="102"/>
      <c s="102"/>
      <c s="102"/>
      <c s="14" t="s">
        <v>483</v>
      </c>
      <c s="102"/>
      <c s="102"/>
      <c s="102"/>
      <c r="P148" s="88"/>
      <c r="R148" s="88"/>
      <c s="85"/>
      <c s="88"/>
      <c r="V148" s="88"/>
      <c r="X148" s="88"/>
      <c r="AK148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174</v>
      </c>
      <c s="88"/>
      <c s="102"/>
      <c s="102"/>
      <c s="102"/>
      <c s="102"/>
      <c s="102"/>
      <c s="102"/>
      <c s="102"/>
      <c s="88" t="s">
        <v>335</v>
      </c>
      <c s="102"/>
      <c s="102"/>
      <c s="102"/>
      <c r="P149" s="88"/>
      <c r="R149" s="88"/>
      <c s="85"/>
      <c s="88"/>
      <c r="V149" s="88"/>
      <c r="X149" s="88"/>
      <c r="AK149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208</v>
      </c>
      <c s="88"/>
      <c s="102"/>
      <c s="102"/>
      <c s="102"/>
      <c s="102"/>
      <c s="102"/>
      <c s="102"/>
      <c s="102"/>
      <c s="14" t="s">
        <v>369</v>
      </c>
      <c s="102"/>
      <c s="102"/>
      <c s="102"/>
      <c r="P150" s="88"/>
      <c r="R150" s="88"/>
      <c s="85"/>
      <c s="88"/>
      <c r="V150" s="88"/>
      <c r="X150" s="88"/>
      <c r="AK150" s="384">
        <v>73.88</v>
      </c>
      <c s="137"/>
      <c s="137"/>
      <c s="137"/>
      <c s="338">
        <v>73453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438</v>
      </c>
      <c s="88"/>
      <c s="102"/>
      <c s="102"/>
      <c s="102"/>
      <c s="102"/>
      <c s="102"/>
      <c s="102"/>
      <c s="102"/>
      <c s="14" t="s">
        <v>23</v>
      </c>
      <c s="102"/>
      <c s="102"/>
      <c s="102"/>
      <c r="P151" s="88"/>
      <c r="R151" s="88"/>
      <c s="85"/>
      <c s="88"/>
      <c r="V151" s="88"/>
      <c r="X151" s="88"/>
      <c r="AK151" s="384">
        <v>73.933</v>
      </c>
      <c s="137"/>
      <c s="137"/>
      <c s="137"/>
      <c s="338">
        <v>67061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155</v>
      </c>
      <c s="88"/>
      <c s="102"/>
      <c s="102"/>
      <c s="102"/>
      <c s="102"/>
      <c s="102"/>
      <c s="102"/>
      <c s="102"/>
      <c s="88" t="s">
        <v>135</v>
      </c>
      <c s="102"/>
      <c s="102"/>
      <c s="102"/>
      <c r="P152" s="88"/>
      <c r="R152" s="88"/>
      <c s="85"/>
      <c s="88"/>
      <c r="V152" s="88"/>
      <c r="X152" s="88"/>
      <c r="AK152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502</v>
      </c>
      <c s="88"/>
      <c s="102"/>
      <c s="102"/>
      <c s="102"/>
      <c s="102"/>
      <c s="102"/>
      <c s="102"/>
      <c s="102"/>
      <c s="14" t="s">
        <v>487</v>
      </c>
      <c s="102"/>
      <c s="102"/>
      <c s="102"/>
      <c r="P153" s="88"/>
      <c r="R153" s="88"/>
      <c s="85"/>
      <c s="88"/>
      <c r="V153" s="88"/>
      <c r="X153" s="88"/>
      <c r="AK153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189</v>
      </c>
      <c s="88"/>
      <c s="102"/>
      <c s="102"/>
      <c s="102"/>
      <c s="102"/>
      <c s="102"/>
      <c s="102"/>
      <c s="102"/>
      <c s="14" t="s">
        <v>329</v>
      </c>
      <c s="102"/>
      <c s="102"/>
      <c s="102"/>
      <c r="P154" s="88"/>
      <c r="R154" s="88"/>
      <c s="85"/>
      <c s="88"/>
      <c r="V154" s="88"/>
      <c r="X154" s="88"/>
      <c r="AK154" s="384">
        <v>75.426</v>
      </c>
      <c s="137"/>
      <c s="137"/>
      <c s="137"/>
      <c s="338">
        <v>89573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380</v>
      </c>
      <c s="88"/>
      <c s="102"/>
      <c s="102"/>
      <c s="102"/>
      <c s="102"/>
      <c s="102"/>
      <c s="102"/>
      <c s="102"/>
      <c s="14" t="s">
        <v>382</v>
      </c>
      <c s="102"/>
      <c s="102"/>
      <c s="102"/>
      <c r="P155" s="88"/>
      <c r="R155" s="88"/>
      <c s="85"/>
      <c s="88"/>
      <c r="V155" s="88"/>
      <c r="X155" s="88"/>
      <c r="AK155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478</v>
      </c>
      <c s="88"/>
      <c s="102"/>
      <c s="102"/>
      <c s="102"/>
      <c s="102"/>
      <c s="102"/>
      <c s="102"/>
      <c s="102"/>
      <c s="14" t="s">
        <v>150</v>
      </c>
      <c s="102"/>
      <c s="102"/>
      <c s="102"/>
      <c r="P156" s="88"/>
      <c r="R156" s="88"/>
      <c s="85"/>
      <c s="88"/>
      <c r="V156" s="88"/>
      <c r="X156" s="88"/>
      <c r="AK156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366</v>
      </c>
      <c s="88"/>
      <c s="88"/>
      <c s="88"/>
      <c s="88"/>
      <c s="88"/>
      <c s="88"/>
      <c s="88"/>
      <c s="88"/>
      <c s="88" t="s">
        <v>297</v>
      </c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308"/>
      <c s="264"/>
      <c s="308"/>
      <c s="308"/>
      <c s="308"/>
      <c s="308"/>
      <c s="264"/>
      <c s="308"/>
      <c s="308"/>
      <c s="308"/>
      <c s="308"/>
      <c s="264"/>
      <c s="308"/>
      <c s="308"/>
      <c s="306"/>
      <c s="308"/>
      <c s="264"/>
      <c s="308"/>
      <c s="308"/>
      <c s="308"/>
      <c s="278"/>
    </row>
    <row ht="12.75" customHeight="1" s="8" customFormat="1">
      <c s="107"/>
      <c r="AO158" s="264"/>
      <c s="264"/>
      <c s="264"/>
      <c s="264"/>
      <c s="264"/>
      <c s="264"/>
      <c r="BE158" s="229"/>
    </row>
    <row ht="12.75" customHeight="1" s="8" customFormat="1">
      <c s="56" t="s">
        <v>22</v>
      </c>
      <c s="209"/>
      <c s="230"/>
      <c s="230"/>
      <c s="230"/>
      <c s="230"/>
      <c s="230"/>
      <c s="230"/>
      <c s="230"/>
      <c s="230"/>
      <c s="230"/>
      <c s="230"/>
      <c s="230"/>
      <c s="120"/>
      <c s="120"/>
      <c s="30"/>
      <c s="120"/>
      <c s="209"/>
      <c s="209"/>
      <c s="209"/>
      <c s="120"/>
      <c s="209"/>
      <c s="120"/>
      <c s="209"/>
      <c s="120"/>
      <c s="120"/>
      <c s="120"/>
      <c s="120"/>
      <c s="120"/>
      <c s="120"/>
      <c s="120"/>
      <c s="120"/>
      <c s="120"/>
      <c s="120"/>
      <c s="120"/>
      <c s="120"/>
      <c s="120"/>
      <c s="30"/>
      <c s="120"/>
      <c s="120"/>
      <c s="370"/>
      <c s="370"/>
      <c s="23"/>
      <c s="370"/>
      <c s="370"/>
      <c s="370"/>
      <c s="120"/>
      <c s="209"/>
      <c s="120"/>
      <c s="120"/>
      <c s="120"/>
      <c s="120"/>
      <c s="178"/>
      <c s="120"/>
      <c s="120"/>
      <c s="120"/>
      <c s="316"/>
    </row>
    <row ht="12.75" customHeight="1" s="8" customFormat="1">
      <c s="149" t="s">
        <v>12</v>
      </c>
      <c s="88"/>
      <c s="102"/>
      <c s="102"/>
      <c s="102"/>
      <c s="102"/>
      <c s="102"/>
      <c s="102"/>
      <c s="102"/>
      <c s="14" t="s">
        <v>338</v>
      </c>
      <c s="102"/>
      <c s="102"/>
      <c s="102"/>
      <c r="P160" s="88"/>
      <c r="R160" s="88"/>
      <c s="85"/>
      <c s="88"/>
      <c r="V160" s="88"/>
      <c r="X160" s="88"/>
      <c r="AK160" s="384">
        <v>60.554</v>
      </c>
      <c s="137"/>
      <c s="137"/>
      <c s="137"/>
      <c s="338">
        <v>48721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218</v>
      </c>
      <c s="88"/>
      <c s="102"/>
      <c s="102"/>
      <c s="102"/>
      <c s="102"/>
      <c s="102"/>
      <c s="102"/>
      <c s="102"/>
      <c s="88" t="s">
        <v>121</v>
      </c>
      <c s="102"/>
      <c s="102"/>
      <c s="102"/>
      <c r="P161" s="88"/>
      <c r="R161" s="88"/>
      <c s="85"/>
      <c s="88"/>
      <c r="V161" s="88"/>
      <c r="X161" s="88"/>
      <c r="AK161" s="384">
        <v>61.3</v>
      </c>
      <c s="137"/>
      <c s="137"/>
      <c s="137"/>
      <c s="338">
        <v>43255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325</v>
      </c>
      <c s="88"/>
      <c s="102"/>
      <c s="102"/>
      <c s="102"/>
      <c s="102"/>
      <c s="102"/>
      <c s="102"/>
      <c s="102"/>
      <c s="14" t="s">
        <v>154</v>
      </c>
      <c s="102"/>
      <c s="102"/>
      <c s="102"/>
      <c r="P162" s="88"/>
      <c r="R162" s="88"/>
      <c s="85"/>
      <c s="88"/>
      <c r="V162" s="88"/>
      <c r="X162" s="88"/>
      <c r="AK162" s="384">
        <v>61.94</v>
      </c>
      <c s="137"/>
      <c s="137"/>
      <c s="137"/>
      <c s="338">
        <v>48409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201</v>
      </c>
      <c s="88"/>
      <c s="102"/>
      <c s="102"/>
      <c s="102"/>
      <c s="102"/>
      <c s="102"/>
      <c s="102"/>
      <c s="102"/>
      <c s="88" t="s">
        <v>213</v>
      </c>
      <c s="102"/>
      <c s="102"/>
      <c s="102"/>
      <c r="P163" s="88"/>
      <c r="R163" s="88"/>
      <c s="85"/>
      <c s="88"/>
      <c r="V163" s="88"/>
      <c r="X163" s="88"/>
      <c r="AK163" s="384">
        <v>62.127</v>
      </c>
      <c s="137"/>
      <c s="137"/>
      <c s="137"/>
      <c s="338">
        <v>49392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446</v>
      </c>
      <c s="88"/>
      <c s="102"/>
      <c s="102"/>
      <c s="102"/>
      <c s="102"/>
      <c s="102"/>
      <c s="102"/>
      <c s="102"/>
      <c s="88" t="s">
        <v>354</v>
      </c>
      <c s="102"/>
      <c s="102"/>
      <c s="102"/>
      <c r="P164" s="88"/>
      <c r="R164" s="88"/>
      <c s="85"/>
      <c s="88"/>
      <c r="V164" s="88"/>
      <c r="X164" s="88"/>
      <c r="AK164" s="384">
        <v>62.713</v>
      </c>
      <c s="137"/>
      <c s="137"/>
      <c s="137"/>
      <c s="338">
        <v>33805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514</v>
      </c>
      <c s="88"/>
      <c s="102"/>
      <c s="102"/>
      <c s="102"/>
      <c s="102"/>
      <c s="102"/>
      <c s="102"/>
      <c s="102"/>
      <c s="14" t="s">
        <v>269</v>
      </c>
      <c s="102"/>
      <c s="102"/>
      <c s="102"/>
      <c r="P165" s="88"/>
      <c r="R165" s="88"/>
      <c s="85"/>
      <c s="88"/>
      <c r="V165" s="88"/>
      <c r="X165" s="88"/>
      <c r="AK165" s="384">
        <v>63.193</v>
      </c>
      <c s="137"/>
      <c s="137"/>
      <c s="137"/>
      <c s="338">
        <v>141219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304</v>
      </c>
      <c s="88"/>
      <c s="102"/>
      <c s="102"/>
      <c s="102"/>
      <c s="102"/>
      <c s="102"/>
      <c s="102"/>
      <c s="102"/>
      <c s="14" t="s">
        <v>87</v>
      </c>
      <c s="102"/>
      <c s="102"/>
      <c s="102"/>
      <c r="P166" s="88"/>
      <c r="R166" s="88"/>
      <c s="85"/>
      <c s="88"/>
      <c r="V166" s="88"/>
      <c r="X166" s="88"/>
      <c r="AK166" s="384">
        <v>64.472</v>
      </c>
      <c s="137"/>
      <c s="137"/>
      <c s="137"/>
      <c s="338">
        <v>92549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413</v>
      </c>
      <c s="88"/>
      <c s="102"/>
      <c s="102"/>
      <c s="102"/>
      <c s="102"/>
      <c s="102"/>
      <c s="102"/>
      <c s="102"/>
      <c s="14" t="s">
        <v>90</v>
      </c>
      <c s="102"/>
      <c s="102"/>
      <c s="102"/>
      <c r="P167" s="88"/>
      <c r="R167" s="88"/>
      <c s="85"/>
      <c s="88"/>
      <c r="V167" s="88"/>
      <c r="X167" s="88"/>
      <c r="AK167" s="384">
        <v>66.311</v>
      </c>
      <c s="137"/>
      <c s="137"/>
      <c s="137"/>
      <c s="338">
        <v>92323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215</v>
      </c>
      <c s="88"/>
      <c s="102"/>
      <c s="102"/>
      <c s="102"/>
      <c s="102"/>
      <c s="102"/>
      <c s="102"/>
      <c s="102"/>
      <c s="14" t="s">
        <v>458</v>
      </c>
      <c s="102"/>
      <c s="102"/>
      <c s="102"/>
      <c r="P168" s="88"/>
      <c r="R168" s="88"/>
      <c s="85"/>
      <c s="88"/>
      <c r="V168" s="88"/>
      <c r="X168" s="88"/>
      <c r="AK168" s="384">
        <v>66.684</v>
      </c>
      <c s="137"/>
      <c s="137"/>
      <c s="137"/>
      <c s="338">
        <v>84440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499</v>
      </c>
      <c s="88"/>
      <c s="102"/>
      <c s="102"/>
      <c s="102"/>
      <c s="102"/>
      <c s="102"/>
      <c s="102"/>
      <c s="102"/>
      <c s="14" t="s">
        <v>99</v>
      </c>
      <c s="102"/>
      <c s="102"/>
      <c s="102"/>
      <c r="P169" s="88"/>
      <c r="R169" s="88"/>
      <c s="85"/>
      <c s="88"/>
      <c r="V169" s="88"/>
      <c r="X169" s="88"/>
      <c r="AK169" s="384">
        <v>66.951</v>
      </c>
      <c s="137"/>
      <c s="137"/>
      <c s="137"/>
      <c s="338">
        <v>91029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251</v>
      </c>
      <c s="88"/>
      <c s="102"/>
      <c s="102"/>
      <c s="102"/>
      <c s="102"/>
      <c s="102"/>
      <c s="102"/>
      <c s="102"/>
      <c s="14" t="s">
        <v>44</v>
      </c>
      <c s="102"/>
      <c s="102"/>
      <c s="102"/>
      <c r="P170" s="88"/>
      <c r="R170" s="88"/>
      <c s="85"/>
      <c s="88"/>
      <c r="V170" s="88"/>
      <c r="X170" s="88"/>
      <c r="AK170" s="384">
        <v>67.484</v>
      </c>
      <c s="137"/>
      <c s="137"/>
      <c s="137"/>
      <c s="338">
        <v>116993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64</v>
      </c>
      <c s="88"/>
      <c s="102"/>
      <c s="102"/>
      <c s="102"/>
      <c s="102"/>
      <c s="102"/>
      <c s="102"/>
      <c s="102"/>
      <c s="14" t="s">
        <v>396</v>
      </c>
      <c s="102"/>
      <c s="102"/>
      <c s="102"/>
      <c r="P171" s="88"/>
      <c r="R171" s="88"/>
      <c s="85"/>
      <c s="88"/>
      <c r="V171" s="88"/>
      <c r="X171" s="88"/>
      <c r="AK171" s="384">
        <v>67.617</v>
      </c>
      <c s="137"/>
      <c s="137"/>
      <c s="137"/>
      <c s="338">
        <v>120804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193</v>
      </c>
      <c s="88"/>
      <c s="102"/>
      <c s="102"/>
      <c s="102"/>
      <c s="102"/>
      <c s="102"/>
      <c s="102"/>
      <c s="102"/>
      <c s="14" t="s">
        <v>455</v>
      </c>
      <c s="102"/>
      <c s="102"/>
      <c s="102"/>
      <c r="P172" s="88"/>
      <c r="R172" s="88"/>
      <c s="85"/>
      <c s="88"/>
      <c r="V172" s="88"/>
      <c r="X172" s="88"/>
      <c r="AK172" s="384">
        <v>67.75</v>
      </c>
      <c s="137"/>
      <c s="137"/>
      <c s="137"/>
      <c s="338">
        <v>34409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359</v>
      </c>
      <c s="88"/>
      <c s="102"/>
      <c s="102"/>
      <c s="102"/>
      <c s="102"/>
      <c s="102"/>
      <c s="102"/>
      <c s="102"/>
      <c s="14" t="s">
        <v>495</v>
      </c>
      <c s="102"/>
      <c s="102"/>
      <c s="102"/>
      <c r="P173" s="88"/>
      <c r="R173" s="88"/>
      <c s="85"/>
      <c s="88"/>
      <c r="V173" s="88"/>
      <c r="X173" s="88"/>
      <c r="AK173" s="384">
        <v>67.883</v>
      </c>
      <c s="137"/>
      <c s="137"/>
      <c s="137"/>
      <c s="338">
        <v>69520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45</v>
      </c>
      <c s="88"/>
      <c s="102"/>
      <c s="102"/>
      <c s="102"/>
      <c s="102"/>
      <c s="102"/>
      <c s="102"/>
      <c s="102"/>
      <c s="14" t="s">
        <v>386</v>
      </c>
      <c s="102"/>
      <c s="102"/>
      <c s="102"/>
      <c r="P174" s="88"/>
      <c r="R174" s="88"/>
      <c s="85"/>
      <c s="88"/>
      <c r="V174" s="88"/>
      <c r="X174" s="88"/>
      <c r="AK174" s="384">
        <v>68.869</v>
      </c>
      <c s="137"/>
      <c s="137"/>
      <c s="137"/>
      <c s="338">
        <v>109350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392" customFormat="1">
      <c s="291" t="s">
        <v>25</v>
      </c>
      <c s="263"/>
      <c s="290"/>
      <c s="290"/>
      <c s="290"/>
      <c s="290"/>
      <c s="290"/>
      <c s="290"/>
      <c s="290"/>
      <c s="171" t="s">
        <v>2</v>
      </c>
      <c s="290"/>
      <c s="290"/>
      <c s="290"/>
      <c s="168"/>
      <c s="168"/>
      <c s="263"/>
      <c s="168"/>
      <c s="263"/>
      <c s="254"/>
      <c s="263"/>
      <c s="168"/>
      <c s="263"/>
      <c s="168"/>
      <c s="263"/>
      <c s="168"/>
      <c s="168"/>
      <c s="168"/>
      <c s="168"/>
      <c s="168"/>
      <c s="168"/>
      <c s="168"/>
      <c s="168"/>
      <c s="168"/>
      <c s="168"/>
      <c s="168"/>
      <c s="168"/>
      <c s="156"/>
      <c s="322"/>
      <c s="322"/>
      <c s="322"/>
      <c s="95"/>
      <c s="322"/>
      <c s="322"/>
      <c s="322"/>
      <c s="322"/>
      <c s="322"/>
      <c s="72"/>
      <c s="322"/>
      <c s="322"/>
      <c s="322"/>
      <c s="97"/>
      <c s="72"/>
      <c s="322"/>
      <c s="322"/>
      <c s="322"/>
      <c s="322"/>
      <c s="86"/>
      <c s="49"/>
      <c s="49"/>
      <c s="49"/>
    </row>
    <row ht="12.75" customHeight="1" s="392" customFormat="1">
      <c s="116" t="s">
        <v>94</v>
      </c>
      <c s="205"/>
      <c s="325"/>
      <c s="325"/>
      <c s="325"/>
      <c s="325"/>
      <c s="205"/>
      <c s="136"/>
      <c s="136"/>
      <c s="235" t="s">
        <v>484</v>
      </c>
      <c s="208"/>
      <c s="208"/>
      <c s="208"/>
      <c s="96"/>
      <c s="208"/>
      <c s="208"/>
      <c s="208"/>
      <c s="208"/>
      <c s="208"/>
      <c s="208"/>
      <c s="208"/>
      <c s="208"/>
      <c s="208"/>
      <c s="208"/>
      <c s="208"/>
      <c s="208"/>
      <c s="208"/>
      <c s="208"/>
      <c s="235"/>
      <c s="235"/>
      <c s="235"/>
      <c s="235"/>
      <c s="235"/>
      <c s="235"/>
      <c s="281"/>
      <c s="281" t="s">
        <v>35</v>
      </c>
      <c s="205"/>
      <c s="205"/>
      <c s="235"/>
      <c s="136"/>
      <c s="76"/>
      <c s="76"/>
      <c s="235" t="s">
        <v>66</v>
      </c>
      <c s="208"/>
      <c s="314"/>
      <c s="208"/>
      <c s="208"/>
      <c s="285"/>
      <c s="125"/>
      <c s="285"/>
      <c s="304"/>
      <c s="304"/>
      <c s="262"/>
      <c s="314"/>
      <c s="373"/>
      <c s="373"/>
      <c s="352"/>
      <c s="49"/>
      <c s="49"/>
      <c s="49"/>
    </row>
    <row ht="12.75" customHeight="1" s="392" customFormat="1">
      <c s="135" t="s">
        <v>275</v>
      </c>
      <c s="159"/>
      <c s="393"/>
      <c s="40"/>
      <c s="40"/>
      <c s="40"/>
      <c s="40"/>
      <c s="92"/>
      <c s="92"/>
      <c s="194" t="s">
        <v>301</v>
      </c>
      <c s="160"/>
      <c s="160"/>
      <c s="160"/>
      <c s="59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94"/>
      <c s="211"/>
      <c s="194"/>
      <c s="194"/>
      <c s="194"/>
      <c s="194"/>
      <c s="287"/>
      <c s="28" t="s">
        <v>124</v>
      </c>
      <c s="159"/>
      <c s="159"/>
      <c s="194"/>
      <c s="92"/>
      <c s="43"/>
      <c s="43"/>
      <c s="194" t="s">
        <v>409</v>
      </c>
      <c s="160"/>
      <c s="261"/>
      <c s="160"/>
      <c s="160"/>
      <c s="225"/>
      <c s="80"/>
      <c s="225"/>
      <c s="244"/>
      <c s="244"/>
      <c s="268"/>
      <c s="261"/>
      <c s="379"/>
      <c s="379"/>
      <c s="41"/>
      <c s="49"/>
      <c s="49"/>
      <c s="49"/>
    </row>
    <row ht="12.75" customHeight="1" s="392" customFormat="1">
      <c s="219" t="s">
        <v>273</v>
      </c>
      <c s="92"/>
      <c s="92"/>
      <c s="92"/>
      <c s="92"/>
      <c s="92"/>
      <c s="92"/>
      <c s="92"/>
      <c s="92"/>
      <c s="194" t="s">
        <v>235</v>
      </c>
      <c s="165"/>
      <c s="165"/>
      <c s="165"/>
      <c s="165"/>
      <c s="165"/>
      <c s="165"/>
      <c s="165"/>
      <c s="194" t="s">
        <v>295</v>
      </c>
      <c s="160"/>
      <c s="160"/>
      <c s="160"/>
      <c s="160"/>
      <c s="160"/>
      <c s="160"/>
      <c s="160"/>
      <c s="160"/>
      <c s="160"/>
      <c s="160"/>
      <c s="194"/>
      <c s="211"/>
      <c s="194"/>
      <c s="300"/>
      <c s="194"/>
      <c s="160"/>
      <c s="160"/>
      <c s="123" t="s">
        <v>360</v>
      </c>
      <c s="43"/>
      <c s="43"/>
      <c s="159"/>
      <c s="383"/>
      <c s="383"/>
      <c s="383"/>
      <c s="194" t="s">
        <v>295</v>
      </c>
      <c s="32"/>
      <c s="261"/>
      <c s="160"/>
      <c s="160"/>
      <c s="225"/>
      <c s="80"/>
      <c s="225"/>
      <c s="244"/>
      <c s="244"/>
      <c s="268"/>
      <c s="261"/>
      <c s="379"/>
      <c s="379"/>
      <c s="41"/>
      <c s="49"/>
      <c s="49"/>
      <c s="49"/>
    </row>
    <row ht="12.75" customHeight="1" s="392" customFormat="1">
      <c s="219" t="s">
        <v>373</v>
      </c>
      <c s="92"/>
      <c s="92"/>
      <c s="92"/>
      <c s="92"/>
      <c s="92"/>
      <c s="92"/>
      <c s="92"/>
      <c s="92"/>
      <c s="194" t="s">
        <v>271</v>
      </c>
      <c s="165"/>
      <c s="165"/>
      <c s="165"/>
      <c s="165"/>
      <c s="165"/>
      <c s="165"/>
      <c s="165"/>
      <c s="194" t="s">
        <v>295</v>
      </c>
      <c s="160"/>
      <c s="160"/>
      <c s="160"/>
      <c s="160"/>
      <c s="160"/>
      <c s="160"/>
      <c s="160"/>
      <c s="160"/>
      <c s="160"/>
      <c s="160"/>
      <c s="194"/>
      <c s="226"/>
      <c s="160"/>
      <c s="300"/>
      <c s="160"/>
      <c s="160"/>
      <c s="160"/>
      <c s="339" t="s">
        <v>158</v>
      </c>
      <c s="43"/>
      <c s="43"/>
      <c s="217"/>
      <c s="92"/>
      <c s="43"/>
      <c s="43"/>
      <c s="217" t="s">
        <v>173</v>
      </c>
      <c s="160"/>
      <c s="261"/>
      <c s="160"/>
      <c s="160"/>
      <c s="225"/>
      <c s="80"/>
      <c s="225"/>
      <c s="244"/>
      <c s="244"/>
      <c s="268"/>
      <c s="261"/>
      <c s="379"/>
      <c s="379"/>
      <c s="41"/>
      <c s="49"/>
      <c s="49"/>
      <c s="49"/>
    </row>
    <row ht="12.75" customHeight="1">
      <c s="173" t="s">
        <v>348</v>
      </c>
      <c s="273"/>
      <c s="273"/>
      <c s="273"/>
      <c s="27"/>
      <c s="273"/>
      <c s="273"/>
      <c s="273"/>
      <c s="273"/>
      <c s="273"/>
      <c s="273"/>
      <c s="273"/>
      <c s="273"/>
      <c s="27"/>
      <c s="55" t="s">
        <v>295</v>
      </c>
      <c s="222"/>
      <c s="222"/>
      <c s="222"/>
      <c s="222"/>
      <c s="222"/>
      <c s="186"/>
      <c s="186"/>
      <c s="186"/>
      <c s="186"/>
      <c s="186"/>
      <c s="369"/>
      <c s="369"/>
      <c s="369"/>
      <c s="369"/>
      <c s="388"/>
      <c s="369"/>
      <c s="55"/>
      <c s="369"/>
      <c s="369"/>
      <c s="369"/>
      <c s="369"/>
      <c s="387"/>
      <c s="387"/>
      <c s="387"/>
      <c s="369"/>
      <c s="387"/>
      <c s="387"/>
      <c s="387"/>
      <c s="369"/>
      <c s="25"/>
      <c s="369"/>
      <c s="369"/>
      <c s="387"/>
      <c s="252"/>
      <c s="387"/>
      <c s="18"/>
      <c s="18"/>
      <c s="34"/>
      <c s="25"/>
      <c s="151"/>
      <c s="151"/>
      <c s="299"/>
      <c s="49"/>
      <c s="49"/>
      <c s="49"/>
    </row>
    <row ht="12.75" customHeight="1" s="119" customFormat="1">
      <c s="363"/>
      <c s="102"/>
      <c s="102"/>
      <c s="102"/>
      <c s="277"/>
      <c s="102"/>
      <c s="102"/>
      <c s="102"/>
      <c s="102"/>
      <c s="102"/>
      <c s="102"/>
      <c s="102"/>
      <c s="102"/>
      <c s="277"/>
      <c s="102"/>
      <c s="363"/>
      <c s="102"/>
      <c s="102"/>
      <c s="102"/>
      <c s="102"/>
      <c s="102"/>
      <c s="363"/>
      <c s="102"/>
      <c s="102"/>
      <c s="363"/>
      <c s="102"/>
      <c s="102"/>
      <c s="102"/>
      <c s="102"/>
      <c s="174"/>
      <c s="102"/>
      <c s="280"/>
      <c s="102"/>
      <c s="363"/>
      <c s="363"/>
      <c s="363"/>
      <c s="49"/>
      <c s="49"/>
      <c s="49"/>
      <c s="102"/>
      <c s="49"/>
      <c s="49"/>
      <c s="49"/>
      <c s="102"/>
      <c s="348"/>
      <c s="102"/>
      <c s="193"/>
      <c s="49"/>
      <c s="163"/>
      <c s="49"/>
      <c s="103"/>
      <c s="103"/>
      <c s="74"/>
      <c s="336"/>
      <c s="239"/>
      <c s="207"/>
      <c s="348"/>
    </row>
    <row ht="12.75" customHeight="1" s="119" customFormat="1">
      <c s="129" t="s">
        <v>122</v>
      </c>
      <c s="169"/>
      <c s="169"/>
      <c s="169"/>
      <c s="39"/>
      <c s="169"/>
      <c s="169"/>
      <c s="169"/>
      <c s="169"/>
      <c s="169" t="s">
        <v>142</v>
      </c>
      <c s="169"/>
      <c s="169"/>
      <c s="169"/>
      <c s="169"/>
      <c s="169"/>
      <c s="39"/>
      <c s="169"/>
      <c s="169"/>
      <c s="169"/>
      <c s="169"/>
      <c s="169"/>
      <c s="39"/>
      <c s="169"/>
      <c s="169"/>
      <c s="39"/>
      <c s="169"/>
      <c s="169"/>
      <c s="169"/>
      <c s="169"/>
      <c s="169"/>
      <c s="169"/>
      <c s="169"/>
      <c s="169"/>
      <c s="39"/>
      <c s="39"/>
      <c s="130" t="s">
        <v>485</v>
      </c>
      <c s="121"/>
      <c s="121"/>
      <c s="121"/>
      <c s="121"/>
      <c s="121"/>
      <c s="100"/>
      <c s="71" t="s">
        <v>302</v>
      </c>
      <c s="269"/>
      <c s="269"/>
      <c s="269"/>
      <c s="259"/>
      <c s="71"/>
      <c s="71" t="s">
        <v>302</v>
      </c>
      <c s="269"/>
      <c s="269"/>
      <c s="71"/>
      <c s="71" t="s">
        <v>91</v>
      </c>
      <c s="365"/>
      <c s="365"/>
      <c s="365"/>
      <c s="221"/>
    </row>
    <row ht="12.75" customHeight="1" s="8" customFormat="1">
      <c s="172"/>
      <c s="82"/>
      <c s="82"/>
      <c s="82"/>
      <c s="309"/>
      <c s="82"/>
      <c s="82"/>
      <c s="82"/>
      <c s="82"/>
      <c s="82"/>
      <c s="82"/>
      <c s="82"/>
      <c s="82"/>
      <c s="82"/>
      <c s="82"/>
      <c s="309"/>
      <c s="82"/>
      <c s="82"/>
      <c s="82"/>
      <c s="82"/>
      <c s="82"/>
      <c s="309"/>
      <c s="82"/>
      <c s="82"/>
      <c s="309"/>
      <c s="182"/>
      <c s="82"/>
      <c s="82"/>
      <c s="82"/>
      <c s="82"/>
      <c s="82"/>
      <c s="82"/>
      <c s="82"/>
      <c s="309"/>
      <c s="309"/>
      <c s="309"/>
      <c s="6" t="s">
        <v>89</v>
      </c>
      <c s="6"/>
      <c s="6"/>
      <c s="6"/>
      <c s="29"/>
      <c s="29"/>
      <c s="344" t="s">
        <v>254</v>
      </c>
      <c s="118"/>
      <c s="118"/>
      <c s="118"/>
      <c s="111"/>
      <c s="82"/>
      <c s="344" t="s">
        <v>404</v>
      </c>
      <c s="118"/>
      <c s="118"/>
      <c s="344"/>
      <c s="344" t="s">
        <v>8</v>
      </c>
      <c s="234"/>
      <c s="234"/>
      <c s="234"/>
      <c s="212"/>
    </row>
    <row ht="12.75" customHeight="1" s="8" customFormat="1">
      <c s="56" t="s">
        <v>47</v>
      </c>
      <c s="209"/>
      <c s="230"/>
      <c s="230"/>
      <c s="230"/>
      <c s="230"/>
      <c s="230"/>
      <c s="230"/>
      <c s="230"/>
      <c s="230"/>
      <c s="230"/>
      <c s="230"/>
      <c s="230"/>
      <c s="120"/>
      <c s="120"/>
      <c s="30"/>
      <c s="120"/>
      <c s="209"/>
      <c s="209"/>
      <c s="209"/>
      <c s="120"/>
      <c s="209"/>
      <c s="120"/>
      <c s="209"/>
      <c s="120"/>
      <c s="120"/>
      <c s="120"/>
      <c s="120"/>
      <c s="120"/>
      <c s="120"/>
      <c s="120"/>
      <c s="120"/>
      <c s="120"/>
      <c s="120"/>
      <c s="120"/>
      <c s="120"/>
      <c s="120"/>
      <c s="30"/>
      <c s="120"/>
      <c s="120"/>
      <c s="120"/>
      <c s="120"/>
      <c s="209"/>
      <c s="120"/>
      <c s="120"/>
      <c s="120"/>
      <c s="120"/>
      <c s="209"/>
      <c s="120"/>
      <c s="120"/>
      <c s="120"/>
      <c s="120"/>
      <c s="178"/>
      <c s="120"/>
      <c s="120"/>
      <c s="120"/>
      <c s="316"/>
    </row>
    <row ht="12.75" customHeight="1" s="8" customFormat="1">
      <c s="149" t="s">
        <v>337</v>
      </c>
      <c s="88"/>
      <c s="102"/>
      <c s="102"/>
      <c s="102"/>
      <c s="102"/>
      <c s="102"/>
      <c s="102"/>
      <c s="102"/>
      <c s="14" t="s">
        <v>494</v>
      </c>
      <c s="102"/>
      <c s="102"/>
      <c s="102"/>
      <c r="P185" s="88"/>
      <c r="R185" s="88"/>
      <c s="85"/>
      <c s="88"/>
      <c r="V185" s="88"/>
      <c r="X185" s="88"/>
      <c r="AK185" s="384">
        <v>63.619</v>
      </c>
      <c s="137"/>
      <c s="137"/>
      <c s="137"/>
      <c s="338">
        <v>21235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33</v>
      </c>
      <c s="88"/>
      <c s="102"/>
      <c s="102"/>
      <c s="102"/>
      <c s="102"/>
      <c s="102"/>
      <c s="102"/>
      <c s="102"/>
      <c s="14" t="s">
        <v>494</v>
      </c>
      <c s="102"/>
      <c s="102"/>
      <c s="102"/>
      <c r="P186" s="88"/>
      <c r="R186" s="88"/>
      <c s="85"/>
      <c s="88"/>
      <c r="V186" s="88"/>
      <c r="X186" s="88"/>
      <c r="AK186" s="384">
        <v>63.832</v>
      </c>
      <c s="137"/>
      <c s="137"/>
      <c s="137"/>
      <c s="338">
        <v>18544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397</v>
      </c>
      <c s="88"/>
      <c s="102"/>
      <c s="102"/>
      <c s="102"/>
      <c s="102"/>
      <c s="102"/>
      <c s="102"/>
      <c s="102"/>
      <c s="14" t="s">
        <v>231</v>
      </c>
      <c s="102"/>
      <c s="102"/>
      <c s="102"/>
      <c r="P187" s="88"/>
      <c r="R187" s="88"/>
      <c s="85"/>
      <c s="88"/>
      <c r="V187" s="88"/>
      <c r="X187" s="88"/>
      <c r="AK187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157</v>
      </c>
      <c s="88"/>
      <c s="102"/>
      <c s="102"/>
      <c s="102"/>
      <c s="102"/>
      <c s="102"/>
      <c s="102"/>
      <c s="102"/>
      <c s="14" t="s">
        <v>515</v>
      </c>
      <c s="102"/>
      <c s="102"/>
      <c s="102"/>
      <c r="P188" s="88"/>
      <c r="R188" s="88"/>
      <c s="85"/>
      <c s="88"/>
      <c r="V188" s="88"/>
      <c r="X188" s="88"/>
      <c r="AK188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152</v>
      </c>
      <c s="88"/>
      <c s="102"/>
      <c s="102"/>
      <c s="102"/>
      <c s="102"/>
      <c s="102"/>
      <c s="102"/>
      <c s="102"/>
      <c s="14" t="s">
        <v>327</v>
      </c>
      <c s="102"/>
      <c s="102"/>
      <c s="102"/>
      <c r="P189" s="88"/>
      <c r="R189" s="88"/>
      <c s="85"/>
      <c s="88"/>
      <c r="V189" s="88"/>
      <c r="X189" s="88"/>
      <c r="AK189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379</v>
      </c>
      <c s="88"/>
      <c s="102"/>
      <c s="102"/>
      <c s="102"/>
      <c s="102"/>
      <c s="102"/>
      <c s="102"/>
      <c s="102"/>
      <c s="14" t="s">
        <v>327</v>
      </c>
      <c s="102"/>
      <c s="102"/>
      <c s="102"/>
      <c r="P190" s="88"/>
      <c r="R190" s="88"/>
      <c s="85"/>
      <c s="88"/>
      <c r="V190" s="88"/>
      <c r="X190" s="88"/>
      <c r="AK190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186</v>
      </c>
      <c s="88"/>
      <c s="102"/>
      <c s="102"/>
      <c s="102"/>
      <c s="102"/>
      <c s="102"/>
      <c s="102"/>
      <c s="102"/>
      <c s="14" t="s">
        <v>414</v>
      </c>
      <c s="102"/>
      <c s="102"/>
      <c s="102"/>
      <c r="P191" s="88"/>
      <c r="R191" s="88"/>
      <c s="85"/>
      <c s="88"/>
      <c r="V191" s="88"/>
      <c r="X191" s="88"/>
      <c r="AK191" s="384">
        <v>66.231</v>
      </c>
      <c s="137"/>
      <c s="137"/>
      <c s="137"/>
      <c s="338">
        <v>74756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407</v>
      </c>
      <c s="88"/>
      <c s="102"/>
      <c s="102"/>
      <c s="102"/>
      <c s="102"/>
      <c s="102"/>
      <c s="102"/>
      <c s="102"/>
      <c s="14" t="s">
        <v>414</v>
      </c>
      <c s="102"/>
      <c s="102"/>
      <c s="102"/>
      <c r="P192" s="88"/>
      <c r="R192" s="88"/>
      <c s="85"/>
      <c s="88"/>
      <c r="V192" s="88"/>
      <c r="X192" s="88"/>
      <c r="AK192" s="384">
        <v>66.444</v>
      </c>
      <c s="137"/>
      <c s="137"/>
      <c s="137"/>
      <c s="338">
        <v>99340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</v>
      </c>
      <c s="88"/>
      <c s="102"/>
      <c s="102"/>
      <c s="102"/>
      <c s="102"/>
      <c s="102"/>
      <c s="102"/>
      <c s="102"/>
      <c s="14" t="s">
        <v>230</v>
      </c>
      <c s="102"/>
      <c s="102"/>
      <c s="102"/>
      <c r="P193" s="88"/>
      <c r="R193" s="88"/>
      <c s="85"/>
      <c s="88"/>
      <c r="V193" s="88"/>
      <c r="X193" s="88"/>
      <c r="AK193" s="384">
        <v>67.75</v>
      </c>
      <c s="137"/>
      <c s="137"/>
      <c s="137"/>
      <c s="338">
        <v>76948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221</v>
      </c>
      <c s="88"/>
      <c s="102"/>
      <c s="102"/>
      <c s="102"/>
      <c s="102"/>
      <c s="102"/>
      <c s="102"/>
      <c s="102"/>
      <c s="14" t="s">
        <v>230</v>
      </c>
      <c s="102"/>
      <c s="102"/>
      <c s="102"/>
      <c r="P194" s="88"/>
      <c r="R194" s="88"/>
      <c s="85"/>
      <c s="88"/>
      <c r="V194" s="88"/>
      <c r="X194" s="88"/>
      <c r="AK194" s="384">
        <v>67.857</v>
      </c>
      <c s="137"/>
      <c s="137"/>
      <c s="137"/>
      <c s="338">
        <v>72019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92</v>
      </c>
      <c s="88"/>
      <c s="102"/>
      <c s="102"/>
      <c s="102"/>
      <c s="102"/>
      <c s="102"/>
      <c s="102"/>
      <c s="102"/>
      <c s="14" t="s">
        <v>280</v>
      </c>
      <c s="102"/>
      <c s="102"/>
      <c s="102"/>
      <c r="P195" s="88"/>
      <c r="R195" s="88"/>
      <c s="85"/>
      <c s="88"/>
      <c r="V195" s="88"/>
      <c r="X195" s="88"/>
      <c r="AK195" s="384">
        <v>68.656</v>
      </c>
      <c s="137"/>
      <c s="137"/>
      <c s="137"/>
      <c s="338">
        <v>74606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342</v>
      </c>
      <c s="88"/>
      <c s="102"/>
      <c s="102"/>
      <c s="102"/>
      <c s="102"/>
      <c s="102"/>
      <c s="102"/>
      <c s="102"/>
      <c s="14" t="s">
        <v>171</v>
      </c>
      <c s="102"/>
      <c s="102"/>
      <c s="102"/>
      <c r="P196" s="88"/>
      <c r="R196" s="88"/>
      <c s="85"/>
      <c s="88"/>
      <c r="V196" s="88"/>
      <c r="X196" s="88"/>
      <c r="AK196" s="384">
        <v>69.482</v>
      </c>
      <c s="137"/>
      <c s="137"/>
      <c s="137"/>
      <c s="338">
        <v>31767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169</v>
      </c>
      <c s="88"/>
      <c s="102"/>
      <c s="102"/>
      <c s="102"/>
      <c s="102"/>
      <c s="102"/>
      <c s="102"/>
      <c s="102"/>
      <c s="14" t="s">
        <v>285</v>
      </c>
      <c s="102"/>
      <c s="102"/>
      <c s="102"/>
      <c r="P197" s="88"/>
      <c r="R197" s="88"/>
      <c s="85"/>
      <c s="88"/>
      <c r="V197" s="88"/>
      <c r="X197" s="88"/>
      <c r="AK197" s="384">
        <v>69.536</v>
      </c>
      <c s="137"/>
      <c s="137"/>
      <c s="137"/>
      <c s="338">
        <v>74290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07"/>
      <c r="L198" s="88" t="s">
        <v>466</v>
      </c>
      <c r="AO198" s="264"/>
      <c s="264"/>
      <c s="264"/>
      <c s="264"/>
      <c s="264"/>
      <c s="264"/>
      <c r="BE198" s="229"/>
    </row>
    <row ht="12.75" customHeight="1" s="8" customFormat="1">
      <c s="149" t="s">
        <v>112</v>
      </c>
      <c s="88"/>
      <c s="102"/>
      <c s="102"/>
      <c s="102"/>
      <c s="102"/>
      <c s="102"/>
      <c s="102"/>
      <c s="102"/>
      <c s="14" t="s">
        <v>85</v>
      </c>
      <c s="102"/>
      <c s="102"/>
      <c s="102"/>
      <c r="P199" s="88"/>
      <c r="R199" s="88"/>
      <c s="85"/>
      <c s="88"/>
      <c r="V199" s="88"/>
      <c r="X199" s="88"/>
      <c r="AK199" s="384">
        <v>69.722</v>
      </c>
      <c s="137"/>
      <c s="137"/>
      <c s="137"/>
      <c s="338">
        <v>23221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435</v>
      </c>
      <c s="88"/>
      <c s="102"/>
      <c s="102"/>
      <c s="102"/>
      <c s="102"/>
      <c s="102"/>
      <c s="102"/>
      <c s="102"/>
      <c s="14" t="s">
        <v>111</v>
      </c>
      <c s="102"/>
      <c s="102"/>
      <c s="102"/>
      <c r="P200" s="88"/>
      <c r="R200" s="88"/>
      <c s="85"/>
      <c s="88"/>
      <c r="V200" s="88"/>
      <c r="X200" s="88"/>
      <c r="AK200" s="384">
        <v>70.122</v>
      </c>
      <c s="137"/>
      <c s="137"/>
      <c s="137"/>
      <c s="338">
        <v>48886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109</v>
      </c>
      <c s="88"/>
      <c s="102"/>
      <c s="102"/>
      <c s="102"/>
      <c s="102"/>
      <c s="102"/>
      <c s="102"/>
      <c s="102"/>
      <c s="14" t="s">
        <v>226</v>
      </c>
      <c s="102"/>
      <c s="102"/>
      <c s="102"/>
      <c r="P201" s="88"/>
      <c r="R201" s="88"/>
      <c s="85"/>
      <c s="88"/>
      <c r="V201" s="88"/>
      <c r="X201" s="88"/>
      <c r="AK201" s="384">
        <v>70.442</v>
      </c>
      <c s="137"/>
      <c s="137"/>
      <c s="137"/>
      <c s="338">
        <v>71975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52</v>
      </c>
      <c s="88"/>
      <c s="102"/>
      <c s="102"/>
      <c s="102"/>
      <c s="102"/>
      <c s="102"/>
      <c s="102"/>
      <c s="102"/>
      <c s="14" t="s">
        <v>70</v>
      </c>
      <c s="102"/>
      <c s="102"/>
      <c s="102"/>
      <c r="P202" s="88"/>
      <c r="R202" s="88"/>
      <c s="85"/>
      <c s="88"/>
      <c r="V202" s="88"/>
      <c r="X202" s="88"/>
      <c r="AK202" s="384">
        <v>70.788</v>
      </c>
      <c s="137"/>
      <c s="137"/>
      <c s="137"/>
      <c s="338">
        <v>60973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260</v>
      </c>
      <c s="88"/>
      <c s="102"/>
      <c s="102"/>
      <c s="102"/>
      <c s="102"/>
      <c s="102"/>
      <c s="102"/>
      <c s="102"/>
      <c s="14" t="s">
        <v>70</v>
      </c>
      <c s="102"/>
      <c s="102"/>
      <c s="102"/>
      <c r="P203" s="88"/>
      <c r="R203" s="88"/>
      <c s="85"/>
      <c s="88"/>
      <c r="V203" s="88"/>
      <c r="X203" s="88"/>
      <c r="AK203" s="384">
        <v>70.895</v>
      </c>
      <c s="137"/>
      <c s="137"/>
      <c s="137"/>
      <c s="338">
        <v>57818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278</v>
      </c>
      <c s="88"/>
      <c s="102"/>
      <c s="102"/>
      <c s="102"/>
      <c s="102"/>
      <c s="102"/>
      <c s="102"/>
      <c s="102"/>
      <c s="14" t="s">
        <v>38</v>
      </c>
      <c s="102"/>
      <c s="102"/>
      <c s="102"/>
      <c r="P204" s="88"/>
      <c r="R204" s="88"/>
      <c s="85"/>
      <c s="88"/>
      <c r="V204" s="88"/>
      <c r="X204" s="88"/>
      <c r="AK204" s="384">
        <v>71.135</v>
      </c>
      <c s="137"/>
      <c s="137"/>
      <c s="137"/>
      <c s="338">
        <v>96008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324</v>
      </c>
      <c s="88"/>
      <c s="102"/>
      <c s="102"/>
      <c s="102"/>
      <c s="102"/>
      <c s="102"/>
      <c s="102"/>
      <c s="102"/>
      <c s="14" t="s">
        <v>427</v>
      </c>
      <c s="102"/>
      <c s="102"/>
      <c s="102"/>
      <c r="P205" s="88"/>
      <c r="R205" s="88"/>
      <c s="85"/>
      <c s="88"/>
      <c r="V205" s="88"/>
      <c r="X205" s="88"/>
      <c r="AK205" s="384">
        <v>71.348</v>
      </c>
      <c s="137"/>
      <c s="137"/>
      <c s="137"/>
      <c s="338">
        <v>153752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07"/>
      <c r="L206" s="88" t="s">
        <v>288</v>
      </c>
      <c r="AO206" s="264"/>
      <c s="264"/>
      <c s="264"/>
      <c s="264"/>
      <c s="264"/>
      <c s="264"/>
      <c r="BE206" s="229"/>
    </row>
    <row ht="12.75" customHeight="1" s="8" customFormat="1">
      <c s="149" t="s">
        <v>246</v>
      </c>
      <c s="88"/>
      <c s="102"/>
      <c s="102"/>
      <c s="102"/>
      <c s="102"/>
      <c s="102"/>
      <c s="102"/>
      <c s="102"/>
      <c s="14" t="s">
        <v>431</v>
      </c>
      <c s="102"/>
      <c s="102"/>
      <c s="102"/>
      <c r="P207" s="88"/>
      <c r="R207" s="88"/>
      <c s="85"/>
      <c s="88"/>
      <c r="V207" s="88"/>
      <c r="X207" s="88"/>
      <c r="AK207" s="384">
        <v>72.467</v>
      </c>
      <c s="137"/>
      <c s="137"/>
      <c s="137"/>
      <c s="338">
        <v>133049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0</v>
      </c>
      <c s="88"/>
      <c s="102"/>
      <c s="102"/>
      <c s="102"/>
      <c s="102"/>
      <c s="102"/>
      <c s="102"/>
      <c s="102"/>
      <c s="14" t="s">
        <v>445</v>
      </c>
      <c s="102"/>
      <c s="102"/>
      <c s="102"/>
      <c r="P208" s="88"/>
      <c r="R208" s="88"/>
      <c s="85"/>
      <c s="88"/>
      <c r="V208" s="88"/>
      <c r="X208" s="88"/>
      <c r="AK208" s="384">
        <v>72.947</v>
      </c>
      <c s="137"/>
      <c s="137"/>
      <c s="137"/>
      <c s="338">
        <v>41828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07"/>
      <c r="AO209" s="264"/>
      <c s="264"/>
      <c s="264"/>
      <c s="264"/>
      <c s="264"/>
      <c s="264"/>
      <c r="BE209" s="229"/>
    </row>
    <row ht="12.75" customHeight="1" s="8" customFormat="1">
      <c s="56" t="s">
        <v>492</v>
      </c>
      <c s="209"/>
      <c s="230"/>
      <c s="230"/>
      <c s="230"/>
      <c s="230"/>
      <c s="230"/>
      <c s="230"/>
      <c s="230"/>
      <c s="230"/>
      <c s="230"/>
      <c s="230"/>
      <c s="230"/>
      <c s="120"/>
      <c s="120"/>
      <c s="30"/>
      <c s="120"/>
      <c s="209"/>
      <c s="209"/>
      <c s="209"/>
      <c s="120"/>
      <c s="209"/>
      <c s="120"/>
      <c s="209"/>
      <c s="120"/>
      <c s="120"/>
      <c s="120"/>
      <c s="120"/>
      <c s="120"/>
      <c s="120"/>
      <c s="120"/>
      <c s="120"/>
      <c s="120"/>
      <c s="120"/>
      <c s="120"/>
      <c s="120"/>
      <c s="120"/>
      <c s="30"/>
      <c s="120"/>
      <c s="120"/>
      <c s="370"/>
      <c s="370"/>
      <c s="23"/>
      <c s="370"/>
      <c s="370"/>
      <c s="370"/>
      <c s="120"/>
      <c s="209"/>
      <c s="120"/>
      <c s="120"/>
      <c s="120"/>
      <c s="120"/>
      <c s="178"/>
      <c s="120"/>
      <c s="120"/>
      <c s="120"/>
      <c s="316"/>
    </row>
    <row ht="12.75" customHeight="1" s="8" customFormat="1">
      <c s="149" t="s">
        <v>279</v>
      </c>
      <c s="88"/>
      <c s="102"/>
      <c s="102"/>
      <c s="102"/>
      <c s="102"/>
      <c s="102"/>
      <c s="102"/>
      <c s="102"/>
      <c s="14" t="s">
        <v>179</v>
      </c>
      <c s="102"/>
      <c s="102"/>
      <c s="102"/>
      <c r="P211" s="88"/>
      <c r="R211" s="88"/>
      <c s="85"/>
      <c s="88"/>
      <c r="V211" s="88"/>
      <c r="X211" s="88"/>
      <c r="AK211" s="384">
        <v>71.854</v>
      </c>
      <c s="137"/>
      <c s="137"/>
      <c s="137"/>
      <c s="338">
        <v>23712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59</v>
      </c>
      <c s="88"/>
      <c s="102"/>
      <c s="102"/>
      <c s="102"/>
      <c s="102"/>
      <c s="102"/>
      <c s="102"/>
      <c s="102"/>
      <c s="14" t="s">
        <v>28</v>
      </c>
      <c s="102"/>
      <c s="102"/>
      <c s="102"/>
      <c r="P212" s="88"/>
      <c r="R212" s="88"/>
      <c s="85"/>
      <c s="88"/>
      <c r="V212" s="88"/>
      <c r="X212" s="88"/>
      <c r="AK212" s="384">
        <v>72.361</v>
      </c>
      <c s="137"/>
      <c s="137"/>
      <c s="137"/>
      <c s="338">
        <v>101885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76</v>
      </c>
      <c s="88"/>
      <c s="102"/>
      <c s="102"/>
      <c s="102"/>
      <c s="102"/>
      <c s="102"/>
      <c s="102"/>
      <c s="102"/>
      <c s="14" t="s">
        <v>6</v>
      </c>
      <c s="102"/>
      <c s="102"/>
      <c s="102"/>
      <c r="P213" s="88"/>
      <c r="R213" s="88"/>
      <c s="85"/>
      <c s="88"/>
      <c r="V213" s="88"/>
      <c r="X213" s="88"/>
      <c r="AK213" s="384">
        <v>72.494</v>
      </c>
      <c s="137"/>
      <c s="137"/>
      <c s="137"/>
      <c s="338">
        <v>48928</v>
      </c>
      <c s="137"/>
      <c s="137"/>
      <c s="137"/>
      <c s="137"/>
      <c s="137"/>
      <c s="320"/>
      <c s="137"/>
      <c s="137"/>
      <c s="137"/>
      <c s="306"/>
      <c s="320"/>
      <c s="157"/>
      <c s="157"/>
      <c s="157"/>
      <c s="157"/>
      <c s="229"/>
    </row>
    <row ht="12.75" customHeight="1" s="8" customFormat="1">
      <c s="149" t="s">
        <v>305</v>
      </c>
      <c s="88"/>
      <c s="102"/>
      <c s="102"/>
      <c s="102"/>
      <c s="102"/>
      <c s="102"/>
      <c s="102"/>
      <c s="102"/>
      <c s="14" t="s">
        <v>425</v>
      </c>
      <c s="102"/>
      <c s="102"/>
      <c s="102"/>
      <c r="P214" s="88"/>
      <c r="R214" s="88"/>
      <c s="85"/>
      <c s="88"/>
      <c r="V214" s="88"/>
      <c r="X214" s="88"/>
      <c r="AK214" s="384">
        <v>72.574</v>
      </c>
      <c s="137"/>
      <c s="137"/>
      <c s="137"/>
      <c s="338">
        <v>23531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388</v>
      </c>
      <c s="88"/>
      <c s="102"/>
      <c s="102"/>
      <c s="102"/>
      <c s="102"/>
      <c s="102"/>
      <c s="102"/>
      <c s="102"/>
      <c s="14" t="s">
        <v>100</v>
      </c>
      <c s="102"/>
      <c s="102"/>
      <c s="102"/>
      <c r="P215" s="88"/>
      <c r="R215" s="88"/>
      <c s="85"/>
      <c s="88"/>
      <c r="V215" s="88"/>
      <c r="X215" s="88"/>
      <c r="AK215" s="384">
        <v>73.027</v>
      </c>
      <c s="137"/>
      <c s="137"/>
      <c s="137"/>
      <c s="338">
        <v>81862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300</v>
      </c>
      <c s="88"/>
      <c s="102"/>
      <c s="102"/>
      <c s="102"/>
      <c s="102"/>
      <c s="102"/>
      <c s="102"/>
      <c s="102"/>
      <c s="375" t="s">
        <v>330</v>
      </c>
      <c s="102"/>
      <c s="102"/>
      <c s="102"/>
      <c r="P216" s="88"/>
      <c r="R216" s="88"/>
      <c s="85"/>
      <c s="88"/>
      <c r="V216" s="88"/>
      <c r="X216" s="88"/>
      <c r="AK216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144</v>
      </c>
      <c s="88"/>
      <c s="88"/>
      <c s="88"/>
      <c s="88"/>
      <c s="88"/>
      <c s="88"/>
      <c s="88"/>
      <c s="88"/>
      <c s="88" t="s">
        <v>82</v>
      </c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88"/>
      <c s="308">
        <v>73.107</v>
      </c>
      <c s="264"/>
      <c s="308"/>
      <c s="308"/>
      <c s="308">
        <v>106730</v>
      </c>
      <c s="308"/>
      <c s="264"/>
      <c s="308"/>
      <c s="308"/>
      <c s="308"/>
      <c s="320"/>
      <c s="284"/>
      <c s="320"/>
      <c s="320"/>
      <c s="306"/>
      <c s="320"/>
      <c s="284"/>
      <c s="320"/>
      <c s="320"/>
      <c s="320"/>
      <c s="278"/>
    </row>
    <row ht="12.75" customHeight="1" s="8" customFormat="1">
      <c s="149" t="s">
        <v>437</v>
      </c>
      <c s="88"/>
      <c s="102"/>
      <c s="102"/>
      <c s="102"/>
      <c s="102"/>
      <c s="102"/>
      <c s="102"/>
      <c s="102"/>
      <c s="14" t="s">
        <v>204</v>
      </c>
      <c s="102"/>
      <c s="102"/>
      <c s="102"/>
      <c r="P218" s="88"/>
      <c r="R218" s="88"/>
      <c s="85"/>
      <c s="88"/>
      <c r="V218" s="88"/>
      <c r="X218" s="88"/>
      <c r="AK218" s="384">
        <v>73.48</v>
      </c>
      <c s="137"/>
      <c s="137"/>
      <c s="137"/>
      <c s="338">
        <v>103749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236</v>
      </c>
      <c s="88"/>
      <c s="102"/>
      <c s="102"/>
      <c s="102"/>
      <c s="102"/>
      <c s="102"/>
      <c s="102"/>
      <c s="102"/>
      <c s="14" t="s">
        <v>261</v>
      </c>
      <c s="102"/>
      <c s="102"/>
      <c s="102"/>
      <c r="P219" s="88"/>
      <c r="R219" s="88"/>
      <c s="85"/>
      <c s="88"/>
      <c r="V219" s="88"/>
      <c r="X219" s="88"/>
      <c r="AK219" s="384">
        <v>73.907</v>
      </c>
      <c s="137"/>
      <c s="137"/>
      <c s="137"/>
      <c s="338">
        <v>92669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428</v>
      </c>
      <c s="88"/>
      <c s="102"/>
      <c s="102"/>
      <c s="102"/>
      <c s="102"/>
      <c s="102"/>
      <c s="102"/>
      <c s="102"/>
      <c s="14" t="s">
        <v>106</v>
      </c>
      <c s="102"/>
      <c s="102"/>
      <c s="102"/>
      <c r="P220" s="88"/>
      <c r="R220" s="88"/>
      <c s="85"/>
      <c s="88"/>
      <c r="V220" s="88"/>
      <c r="X220" s="88"/>
      <c r="AK220" s="384">
        <v>74.067</v>
      </c>
      <c s="137"/>
      <c s="137"/>
      <c s="137"/>
      <c s="338">
        <v>141123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07"/>
      <c r="L221" s="88" t="s">
        <v>13</v>
      </c>
      <c r="AO221" s="264"/>
      <c s="264"/>
      <c s="264"/>
      <c s="264"/>
      <c s="264"/>
      <c s="264"/>
      <c r="BE221" s="229"/>
    </row>
    <row ht="12.75" customHeight="1" s="8" customFormat="1">
      <c s="149" t="s">
        <v>364</v>
      </c>
      <c s="88"/>
      <c s="102"/>
      <c s="102"/>
      <c s="102"/>
      <c s="102"/>
      <c s="102"/>
      <c s="102"/>
      <c s="102"/>
      <c s="14" t="s">
        <v>248</v>
      </c>
      <c s="102"/>
      <c s="102"/>
      <c s="102"/>
      <c r="P222" s="88"/>
      <c r="R222" s="88"/>
      <c s="85"/>
      <c s="88"/>
      <c r="V222" s="88"/>
      <c r="X222" s="88"/>
      <c r="AK222" s="384">
        <v>74.306</v>
      </c>
      <c s="137"/>
      <c s="137"/>
      <c s="137"/>
      <c s="338">
        <v>146435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323</v>
      </c>
      <c s="88"/>
      <c s="102"/>
      <c s="102"/>
      <c s="102"/>
      <c s="102"/>
      <c s="102"/>
      <c s="102"/>
      <c s="102"/>
      <c s="14" t="s">
        <v>294</v>
      </c>
      <c s="102"/>
      <c s="102"/>
      <c s="102"/>
      <c r="P223" s="88"/>
      <c r="R223" s="88"/>
      <c s="85"/>
      <c s="88"/>
      <c r="V223" s="88"/>
      <c r="X223" s="88"/>
      <c r="AK223" s="384">
        <v>74.866</v>
      </c>
      <c s="137"/>
      <c s="137"/>
      <c s="137"/>
      <c s="338">
        <v>43955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274</v>
      </c>
      <c s="88"/>
      <c s="102"/>
      <c s="102"/>
      <c s="102"/>
      <c s="102"/>
      <c s="102"/>
      <c s="102"/>
      <c s="102"/>
      <c s="14" t="s">
        <v>125</v>
      </c>
      <c s="102"/>
      <c s="102"/>
      <c s="102"/>
      <c r="P224" s="88"/>
      <c r="R224" s="88"/>
      <c s="85"/>
      <c s="88"/>
      <c r="V224" s="88"/>
      <c r="X224" s="88"/>
      <c r="AK224" s="384">
        <v>75.239</v>
      </c>
      <c s="137"/>
      <c s="137"/>
      <c s="137"/>
      <c s="338">
        <v>28086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207</v>
      </c>
      <c s="88"/>
      <c s="102"/>
      <c s="102"/>
      <c s="102"/>
      <c s="102"/>
      <c s="102"/>
      <c s="102"/>
      <c s="102"/>
      <c s="14" t="s">
        <v>31</v>
      </c>
      <c s="102"/>
      <c s="102"/>
      <c s="102"/>
      <c r="P225" s="88"/>
      <c r="R225" s="88"/>
      <c s="85"/>
      <c s="88"/>
      <c r="V225" s="88"/>
      <c r="X225" s="88"/>
      <c r="AK225" s="384">
        <v>75.479</v>
      </c>
      <c s="137"/>
      <c s="137"/>
      <c s="137"/>
      <c s="338">
        <v>120854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365</v>
      </c>
      <c s="88"/>
      <c s="102"/>
      <c s="102"/>
      <c s="102"/>
      <c s="102"/>
      <c s="102"/>
      <c s="102"/>
      <c s="102"/>
      <c s="14" t="s">
        <v>384</v>
      </c>
      <c s="102"/>
      <c s="102"/>
      <c s="102"/>
      <c r="P226" s="88"/>
      <c r="R226" s="88"/>
      <c s="85"/>
      <c s="88"/>
      <c r="V226" s="88"/>
      <c r="X226" s="88"/>
      <c r="AK226" s="384">
        <v>75.586</v>
      </c>
      <c s="137"/>
      <c s="137"/>
      <c s="137"/>
      <c s="338">
        <v>54119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341</v>
      </c>
      <c s="88"/>
      <c s="102"/>
      <c s="102"/>
      <c s="102"/>
      <c s="102"/>
      <c s="102"/>
      <c s="102"/>
      <c s="102"/>
      <c s="14" t="s">
        <v>18</v>
      </c>
      <c s="102"/>
      <c s="102"/>
      <c s="102"/>
      <c r="P227" s="88"/>
      <c r="R227" s="88"/>
      <c s="85"/>
      <c s="88"/>
      <c r="V227" s="88"/>
      <c r="X227" s="88"/>
      <c r="AK227" s="384">
        <v>75.879</v>
      </c>
      <c s="137"/>
      <c s="137"/>
      <c s="137"/>
      <c s="338">
        <v>46018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07"/>
      <c r="BE228" s="229"/>
    </row>
    <row ht="12.75" customHeight="1" s="8" customFormat="1">
      <c s="107"/>
      <c r="BE229" s="229"/>
    </row>
    <row ht="12.75" customHeight="1" s="8" customFormat="1">
      <c s="107"/>
      <c r="BE230" s="229"/>
    </row>
    <row ht="12.75" customHeight="1" s="8" customFormat="1">
      <c s="107"/>
      <c r="BE231" s="229"/>
    </row>
    <row ht="12.75" customHeight="1" s="8" customFormat="1">
      <c s="107"/>
      <c r="BE232" s="229"/>
    </row>
    <row ht="12.75" customHeight="1" s="8" customFormat="1">
      <c s="107"/>
      <c r="BE233" s="229"/>
    </row>
    <row ht="12.75" customHeight="1" s="392" customFormat="1">
      <c s="291"/>
      <c s="263"/>
      <c s="290"/>
      <c s="290"/>
      <c s="290"/>
      <c s="290"/>
      <c s="290"/>
      <c s="290"/>
      <c s="290"/>
      <c s="171"/>
      <c s="290"/>
      <c s="290"/>
      <c s="290"/>
      <c s="168"/>
      <c s="168"/>
      <c s="263"/>
      <c s="168"/>
      <c s="263"/>
      <c s="254"/>
      <c s="263"/>
      <c s="168"/>
      <c s="263"/>
      <c s="168"/>
      <c s="263"/>
      <c s="168"/>
      <c s="168"/>
      <c s="168"/>
      <c s="168"/>
      <c s="168"/>
      <c s="168"/>
      <c s="168"/>
      <c s="168"/>
      <c s="168"/>
      <c s="168"/>
      <c s="168"/>
      <c s="168"/>
      <c s="168"/>
      <c s="353"/>
      <c s="168"/>
      <c s="168"/>
      <c s="168"/>
      <c s="168"/>
      <c s="254"/>
      <c s="168"/>
      <c s="168"/>
      <c s="168"/>
      <c s="168"/>
      <c s="282"/>
      <c s="168"/>
      <c s="168"/>
      <c s="168"/>
      <c s="168"/>
      <c s="282"/>
      <c s="168"/>
      <c s="168"/>
      <c s="168"/>
      <c s="86"/>
      <c s="49"/>
      <c s="49"/>
      <c s="49"/>
    </row>
    <row ht="12.75" customHeight="1" s="392" customFormat="1">
      <c s="116" t="s">
        <v>94</v>
      </c>
      <c s="205"/>
      <c s="325"/>
      <c s="325"/>
      <c s="325"/>
      <c s="325"/>
      <c s="205"/>
      <c s="136"/>
      <c s="136"/>
      <c s="235" t="s">
        <v>484</v>
      </c>
      <c s="208"/>
      <c s="208"/>
      <c s="208"/>
      <c s="96"/>
      <c s="208"/>
      <c s="208"/>
      <c s="208"/>
      <c s="208"/>
      <c s="208"/>
      <c s="208"/>
      <c s="208"/>
      <c s="208"/>
      <c s="208"/>
      <c s="208"/>
      <c s="208"/>
      <c s="208"/>
      <c s="208"/>
      <c s="208"/>
      <c s="235"/>
      <c s="235"/>
      <c s="235"/>
      <c s="235"/>
      <c s="235"/>
      <c s="235"/>
      <c s="281"/>
      <c s="281" t="s">
        <v>35</v>
      </c>
      <c s="205"/>
      <c s="205"/>
      <c s="235"/>
      <c s="136"/>
      <c s="76"/>
      <c s="76"/>
      <c s="235" t="s">
        <v>66</v>
      </c>
      <c s="208"/>
      <c s="314"/>
      <c s="208"/>
      <c s="208"/>
      <c s="285"/>
      <c s="125"/>
      <c s="285"/>
      <c s="304"/>
      <c s="304"/>
      <c s="262"/>
      <c s="314"/>
      <c s="373"/>
      <c s="373"/>
      <c s="352"/>
      <c s="49"/>
      <c s="49"/>
      <c s="49"/>
    </row>
    <row ht="12.75" customHeight="1" s="392" customFormat="1">
      <c s="135" t="s">
        <v>275</v>
      </c>
      <c s="159"/>
      <c s="393"/>
      <c s="40"/>
      <c s="40"/>
      <c s="40"/>
      <c s="40"/>
      <c s="92"/>
      <c s="92"/>
      <c s="194" t="s">
        <v>301</v>
      </c>
      <c s="160"/>
      <c s="160"/>
      <c s="160"/>
      <c s="59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94"/>
      <c s="211"/>
      <c s="194"/>
      <c s="194"/>
      <c s="194"/>
      <c s="194"/>
      <c s="287"/>
      <c s="28" t="s">
        <v>124</v>
      </c>
      <c s="159"/>
      <c s="159"/>
      <c s="194"/>
      <c s="92"/>
      <c s="43"/>
      <c s="43"/>
      <c s="194" t="s">
        <v>409</v>
      </c>
      <c s="160"/>
      <c s="261"/>
      <c s="160"/>
      <c s="160"/>
      <c s="225"/>
      <c s="80"/>
      <c s="225"/>
      <c s="244"/>
      <c s="244"/>
      <c s="268"/>
      <c s="261"/>
      <c s="379"/>
      <c s="379"/>
      <c s="41"/>
      <c s="49"/>
      <c s="49"/>
      <c s="49"/>
    </row>
    <row ht="12.75" customHeight="1" s="392" customFormat="1">
      <c s="219" t="s">
        <v>273</v>
      </c>
      <c s="92"/>
      <c s="92"/>
      <c s="92"/>
      <c s="92"/>
      <c s="92"/>
      <c s="92"/>
      <c s="92"/>
      <c s="92"/>
      <c s="194" t="s">
        <v>235</v>
      </c>
      <c s="165"/>
      <c s="165"/>
      <c s="165"/>
      <c s="165"/>
      <c s="165"/>
      <c s="165"/>
      <c s="165"/>
      <c s="194" t="s">
        <v>295</v>
      </c>
      <c s="160"/>
      <c s="160"/>
      <c s="160"/>
      <c s="160"/>
      <c s="160"/>
      <c s="160"/>
      <c s="160"/>
      <c s="160"/>
      <c s="160"/>
      <c s="160"/>
      <c s="194"/>
      <c s="211"/>
      <c s="194"/>
      <c s="300"/>
      <c s="194"/>
      <c s="160"/>
      <c s="160"/>
      <c s="123" t="s">
        <v>360</v>
      </c>
      <c s="43"/>
      <c s="43"/>
      <c s="159"/>
      <c s="383"/>
      <c s="383"/>
      <c s="383"/>
      <c s="194" t="s">
        <v>295</v>
      </c>
      <c s="32"/>
      <c s="261"/>
      <c s="160"/>
      <c s="160"/>
      <c s="225"/>
      <c s="80"/>
      <c s="225"/>
      <c s="244"/>
      <c s="244"/>
      <c s="268"/>
      <c s="261"/>
      <c s="379"/>
      <c s="379"/>
      <c s="41"/>
      <c s="49"/>
      <c s="49"/>
      <c s="49"/>
    </row>
    <row ht="12.75" customHeight="1" s="392" customFormat="1">
      <c s="219" t="s">
        <v>373</v>
      </c>
      <c s="92"/>
      <c s="92"/>
      <c s="92"/>
      <c s="92"/>
      <c s="92"/>
      <c s="92"/>
      <c s="92"/>
      <c s="92"/>
      <c s="194" t="s">
        <v>271</v>
      </c>
      <c s="165"/>
      <c s="165"/>
      <c s="165"/>
      <c s="165"/>
      <c s="165"/>
      <c s="165"/>
      <c s="165"/>
      <c s="194" t="s">
        <v>295</v>
      </c>
      <c s="160"/>
      <c s="160"/>
      <c s="160"/>
      <c s="160"/>
      <c s="160"/>
      <c s="160"/>
      <c s="160"/>
      <c s="160"/>
      <c s="160"/>
      <c s="160"/>
      <c s="194"/>
      <c s="226"/>
      <c s="160"/>
      <c s="300"/>
      <c s="160"/>
      <c s="160"/>
      <c s="160"/>
      <c s="339" t="s">
        <v>158</v>
      </c>
      <c s="43"/>
      <c s="43"/>
      <c s="217"/>
      <c s="92"/>
      <c s="43"/>
      <c s="43"/>
      <c s="217" t="s">
        <v>173</v>
      </c>
      <c s="160"/>
      <c s="261"/>
      <c s="160"/>
      <c s="160"/>
      <c s="225"/>
      <c s="80"/>
      <c s="225"/>
      <c s="244"/>
      <c s="244"/>
      <c s="268"/>
      <c s="261"/>
      <c s="379"/>
      <c s="379"/>
      <c s="41"/>
      <c s="49"/>
      <c s="49"/>
      <c s="49"/>
    </row>
    <row ht="12.75" customHeight="1">
      <c s="173" t="s">
        <v>348</v>
      </c>
      <c s="273"/>
      <c s="273"/>
      <c s="273"/>
      <c s="27"/>
      <c s="273"/>
      <c s="273"/>
      <c s="273"/>
      <c s="273"/>
      <c s="273"/>
      <c s="273"/>
      <c s="273"/>
      <c s="273"/>
      <c s="27"/>
      <c s="55" t="s">
        <v>295</v>
      </c>
      <c s="222"/>
      <c s="222"/>
      <c s="222"/>
      <c s="222"/>
      <c s="222"/>
      <c s="186"/>
      <c s="186"/>
      <c s="186"/>
      <c s="186"/>
      <c s="186"/>
      <c s="369"/>
      <c s="369"/>
      <c s="369"/>
      <c s="369"/>
      <c s="388"/>
      <c s="369"/>
      <c s="55"/>
      <c s="369"/>
      <c s="369"/>
      <c s="369"/>
      <c s="369"/>
      <c s="387"/>
      <c s="387"/>
      <c s="387"/>
      <c s="369"/>
      <c s="387"/>
      <c s="387"/>
      <c s="387"/>
      <c s="369"/>
      <c s="25"/>
      <c s="369"/>
      <c s="369"/>
      <c s="387"/>
      <c s="252"/>
      <c s="387"/>
      <c s="18"/>
      <c s="18"/>
      <c s="34"/>
      <c s="25"/>
      <c s="151"/>
      <c s="151"/>
      <c s="299"/>
      <c s="49"/>
      <c s="49"/>
      <c s="49"/>
    </row>
    <row ht="12.75" customHeight="1" s="119" customFormat="1">
      <c s="363"/>
      <c s="102"/>
      <c s="102"/>
      <c s="102"/>
      <c s="277"/>
      <c s="102"/>
      <c s="102"/>
      <c s="102"/>
      <c s="102"/>
      <c s="102"/>
      <c s="102"/>
      <c s="102"/>
      <c s="102"/>
      <c s="277"/>
      <c s="102"/>
      <c s="363"/>
      <c s="102"/>
      <c s="102"/>
      <c s="102"/>
      <c s="102"/>
      <c s="102"/>
      <c s="363"/>
      <c s="102"/>
      <c s="102"/>
      <c s="363"/>
      <c s="102"/>
      <c s="102"/>
      <c s="102"/>
      <c s="102"/>
      <c s="174"/>
      <c s="102"/>
      <c s="280"/>
      <c s="102"/>
      <c s="363"/>
      <c s="363"/>
      <c s="363"/>
      <c s="49"/>
      <c s="49"/>
      <c s="49"/>
      <c s="102"/>
      <c s="49"/>
      <c s="49"/>
      <c s="49"/>
      <c s="102"/>
      <c s="348"/>
      <c s="102"/>
      <c s="193"/>
      <c s="49"/>
      <c s="163"/>
      <c s="49"/>
      <c s="103"/>
      <c s="103"/>
      <c s="74"/>
      <c s="336"/>
      <c s="239"/>
      <c s="207"/>
      <c s="348"/>
    </row>
    <row ht="12.75" customHeight="1" s="119" customFormat="1">
      <c s="129" t="s">
        <v>122</v>
      </c>
      <c s="169"/>
      <c s="169"/>
      <c s="169"/>
      <c s="39"/>
      <c s="169"/>
      <c s="169"/>
      <c s="169"/>
      <c s="169"/>
      <c s="169" t="s">
        <v>142</v>
      </c>
      <c s="169"/>
      <c s="169"/>
      <c s="169"/>
      <c s="169"/>
      <c s="169"/>
      <c s="39"/>
      <c s="169"/>
      <c s="169"/>
      <c s="169"/>
      <c s="169"/>
      <c s="169"/>
      <c s="39"/>
      <c s="169"/>
      <c s="169"/>
      <c s="39"/>
      <c s="169"/>
      <c s="169"/>
      <c s="169"/>
      <c s="169"/>
      <c s="169"/>
      <c s="169"/>
      <c s="169"/>
      <c s="169"/>
      <c s="39"/>
      <c s="39"/>
      <c s="130" t="s">
        <v>485</v>
      </c>
      <c s="121"/>
      <c s="121"/>
      <c s="121"/>
      <c s="121"/>
      <c s="121"/>
      <c s="100"/>
      <c s="71" t="s">
        <v>302</v>
      </c>
      <c s="269"/>
      <c s="269"/>
      <c s="269"/>
      <c s="259"/>
      <c s="71"/>
      <c s="71" t="s">
        <v>302</v>
      </c>
      <c s="269"/>
      <c s="269"/>
      <c s="71"/>
      <c s="71" t="s">
        <v>91</v>
      </c>
      <c s="365"/>
      <c s="365"/>
      <c s="365"/>
      <c s="221"/>
    </row>
    <row ht="12.75" customHeight="1" s="8" customFormat="1">
      <c s="172"/>
      <c s="82"/>
      <c s="82"/>
      <c s="82"/>
      <c s="309"/>
      <c s="82"/>
      <c s="82"/>
      <c s="82"/>
      <c s="82"/>
      <c s="82"/>
      <c s="82"/>
      <c s="82"/>
      <c s="82"/>
      <c s="82"/>
      <c s="82"/>
      <c s="309"/>
      <c s="82"/>
      <c s="82"/>
      <c s="82"/>
      <c s="82"/>
      <c s="82"/>
      <c s="309"/>
      <c s="82"/>
      <c s="82"/>
      <c s="309"/>
      <c s="182"/>
      <c s="82"/>
      <c s="82"/>
      <c s="82"/>
      <c s="82"/>
      <c s="82"/>
      <c s="82"/>
      <c s="82"/>
      <c s="309"/>
      <c s="309"/>
      <c s="309"/>
      <c s="6" t="s">
        <v>89</v>
      </c>
      <c s="6"/>
      <c s="6"/>
      <c s="6"/>
      <c s="29"/>
      <c s="29"/>
      <c s="344" t="s">
        <v>254</v>
      </c>
      <c s="118"/>
      <c s="118"/>
      <c s="118"/>
      <c s="111"/>
      <c s="82"/>
      <c s="344" t="s">
        <v>404</v>
      </c>
      <c s="118"/>
      <c s="118"/>
      <c s="344"/>
      <c s="344" t="s">
        <v>8</v>
      </c>
      <c s="234"/>
      <c s="234"/>
      <c s="234"/>
      <c s="212"/>
    </row>
    <row ht="12.75" customHeight="1" s="8" customFormat="1">
      <c s="56" t="s">
        <v>96</v>
      </c>
      <c s="209"/>
      <c s="230"/>
      <c s="230"/>
      <c s="230"/>
      <c s="230"/>
      <c s="230"/>
      <c s="230"/>
      <c s="230"/>
      <c s="230"/>
      <c s="230"/>
      <c s="230"/>
      <c s="230"/>
      <c s="120"/>
      <c s="120"/>
      <c s="30"/>
      <c s="120"/>
      <c s="209"/>
      <c s="209"/>
      <c s="209"/>
      <c s="120"/>
      <c s="209"/>
      <c s="120"/>
      <c s="209"/>
      <c s="120"/>
      <c s="120"/>
      <c s="120"/>
      <c s="120"/>
      <c s="120"/>
      <c s="120"/>
      <c s="120"/>
      <c s="120"/>
      <c s="120"/>
      <c s="120"/>
      <c s="120"/>
      <c s="120"/>
      <c s="120"/>
      <c s="30"/>
      <c s="120"/>
      <c s="120"/>
      <c s="120"/>
      <c s="120"/>
      <c s="209"/>
      <c s="120"/>
      <c s="120"/>
      <c s="120"/>
      <c s="120"/>
      <c s="209"/>
      <c s="120"/>
      <c s="120"/>
      <c s="120"/>
      <c s="120"/>
      <c s="178"/>
      <c s="120"/>
      <c s="120"/>
      <c s="120"/>
      <c s="316"/>
    </row>
    <row ht="12.75" customHeight="1" s="8" customFormat="1">
      <c s="149" t="s">
        <v>1</v>
      </c>
      <c s="88"/>
      <c s="102"/>
      <c s="102"/>
      <c s="102"/>
      <c s="102"/>
      <c s="102"/>
      <c s="102"/>
      <c s="102"/>
      <c s="14" t="s">
        <v>309</v>
      </c>
      <c s="102"/>
      <c s="102"/>
      <c s="102"/>
      <c r="P244" s="88"/>
      <c r="R244" s="88"/>
      <c s="85"/>
      <c s="88"/>
      <c r="V244" s="88"/>
      <c r="X244" s="88"/>
      <c r="AK244" s="384">
        <v>74.2</v>
      </c>
      <c s="137"/>
      <c s="137"/>
      <c s="137"/>
      <c s="338">
        <v>21215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451</v>
      </c>
      <c s="88"/>
      <c s="102"/>
      <c s="102"/>
      <c s="102"/>
      <c s="102"/>
      <c s="102"/>
      <c s="102"/>
      <c s="102"/>
      <c s="14" t="s">
        <v>55</v>
      </c>
      <c s="102"/>
      <c s="102"/>
      <c s="102"/>
      <c r="P245" s="88"/>
      <c r="R245" s="88"/>
      <c s="85"/>
      <c s="88"/>
      <c r="V245" s="88"/>
      <c r="X245" s="88"/>
      <c r="AK245" s="384">
        <v>74.44</v>
      </c>
      <c s="137"/>
      <c s="137"/>
      <c s="137"/>
      <c s="338">
        <v>67534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252</v>
      </c>
      <c s="88"/>
      <c s="102"/>
      <c s="102"/>
      <c s="102"/>
      <c s="102"/>
      <c s="102"/>
      <c s="102"/>
      <c s="102"/>
      <c s="14" t="s">
        <v>381</v>
      </c>
      <c s="102"/>
      <c s="102"/>
      <c s="102"/>
      <c r="P246" s="88"/>
      <c r="R246" s="88"/>
      <c s="85"/>
      <c s="88"/>
      <c r="V246" s="88"/>
      <c r="X246" s="88"/>
      <c r="AK246" s="384">
        <v>74.6</v>
      </c>
      <c s="137"/>
      <c s="137"/>
      <c s="137"/>
      <c s="338">
        <v>69520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36</v>
      </c>
      <c s="88"/>
      <c s="102"/>
      <c s="102"/>
      <c s="102"/>
      <c s="102"/>
      <c s="102"/>
      <c s="102"/>
      <c s="102"/>
      <c s="14" t="s">
        <v>239</v>
      </c>
      <c s="102"/>
      <c s="102"/>
      <c s="102"/>
      <c r="P247" s="88"/>
      <c r="R247" s="88"/>
      <c s="85"/>
      <c s="88"/>
      <c r="V247" s="88"/>
      <c r="X247" s="88"/>
      <c r="AK247" s="384">
        <v>74.706</v>
      </c>
      <c s="137"/>
      <c s="137"/>
      <c s="137"/>
      <c s="338">
        <v>33079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315</v>
      </c>
      <c s="88"/>
      <c s="102"/>
      <c s="102"/>
      <c s="102"/>
      <c s="102"/>
      <c s="102"/>
      <c s="102"/>
      <c s="102"/>
      <c s="14" t="s">
        <v>120</v>
      </c>
      <c s="102"/>
      <c s="102"/>
      <c s="102"/>
      <c r="P248" s="88"/>
      <c r="R248" s="88"/>
      <c s="85"/>
      <c s="88"/>
      <c r="V248" s="88"/>
      <c r="X248" s="88"/>
      <c r="AK248" s="384">
        <v>75.586</v>
      </c>
      <c s="137"/>
      <c s="137"/>
      <c s="137"/>
      <c s="338">
        <v>30868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07"/>
      <c r="AO249" s="264"/>
      <c s="264"/>
      <c s="264"/>
      <c s="264"/>
      <c s="264"/>
      <c s="264"/>
      <c r="BE249" s="229"/>
    </row>
    <row ht="12.75" customHeight="1" s="8" customFormat="1">
      <c s="56" t="s">
        <v>432</v>
      </c>
      <c s="209"/>
      <c s="230"/>
      <c s="230"/>
      <c s="230"/>
      <c s="230"/>
      <c s="230"/>
      <c s="230"/>
      <c s="230"/>
      <c s="230"/>
      <c s="230"/>
      <c s="230"/>
      <c s="230"/>
      <c s="120"/>
      <c s="120"/>
      <c s="30"/>
      <c s="120"/>
      <c s="209"/>
      <c s="209"/>
      <c s="209"/>
      <c s="120"/>
      <c s="209"/>
      <c s="120"/>
      <c s="209"/>
      <c s="120"/>
      <c s="120"/>
      <c s="120"/>
      <c s="209"/>
      <c s="209"/>
      <c s="120"/>
      <c s="120"/>
      <c s="120"/>
      <c s="120"/>
      <c s="120"/>
      <c s="120"/>
      <c s="120"/>
      <c s="120"/>
      <c s="30"/>
      <c s="120"/>
      <c s="120"/>
      <c s="370"/>
      <c s="370"/>
      <c s="23"/>
      <c s="370"/>
      <c s="370"/>
      <c s="370"/>
      <c s="120"/>
      <c s="209"/>
      <c s="120"/>
      <c s="120"/>
      <c s="120"/>
      <c s="120"/>
      <c s="178"/>
      <c s="120"/>
      <c s="120"/>
      <c s="120"/>
      <c s="316"/>
    </row>
    <row ht="12.75" customHeight="1" s="8" customFormat="1">
      <c s="149" t="s">
        <v>457</v>
      </c>
      <c s="88"/>
      <c s="102"/>
      <c s="102"/>
      <c s="102"/>
      <c s="102"/>
      <c s="102"/>
      <c s="102"/>
      <c s="102"/>
      <c s="14" t="s">
        <v>4</v>
      </c>
      <c s="102"/>
      <c s="102"/>
      <c s="102"/>
      <c r="P251" s="88"/>
      <c r="R251" s="88"/>
      <c s="85"/>
      <c s="88"/>
      <c r="V251" s="88"/>
      <c r="X251" s="88"/>
      <c r="AK251" s="384">
        <v>68.123</v>
      </c>
      <c s="137"/>
      <c s="137"/>
      <c s="137"/>
      <c s="338">
        <v>83086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461</v>
      </c>
      <c s="88"/>
      <c s="102"/>
      <c s="102"/>
      <c s="102"/>
      <c s="102"/>
      <c s="102"/>
      <c s="102"/>
      <c s="102"/>
      <c s="14" t="s">
        <v>156</v>
      </c>
      <c s="102"/>
      <c s="102"/>
      <c s="102"/>
      <c r="P252" s="88"/>
      <c r="R252" s="88"/>
      <c s="85"/>
      <c s="88"/>
      <c r="V252" s="88"/>
      <c r="X252" s="88"/>
      <c r="AK252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217</v>
      </c>
      <c s="88"/>
      <c s="102"/>
      <c s="102"/>
      <c s="102"/>
      <c s="102"/>
      <c s="102"/>
      <c s="102"/>
      <c s="102"/>
      <c s="14" t="s">
        <v>136</v>
      </c>
      <c s="102"/>
      <c s="102"/>
      <c s="102"/>
      <c r="P253" s="88"/>
      <c r="R253" s="88"/>
      <c s="85"/>
      <c s="88"/>
      <c r="V253" s="88"/>
      <c r="X253" s="88"/>
      <c r="AK253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289</v>
      </c>
      <c s="88"/>
      <c s="102"/>
      <c s="102"/>
      <c s="102"/>
      <c s="102"/>
      <c s="102"/>
      <c s="102"/>
      <c s="102"/>
      <c s="198" t="s">
        <v>313</v>
      </c>
      <c s="102"/>
      <c s="102"/>
      <c s="102"/>
      <c r="P254" s="88"/>
      <c r="R254" s="88"/>
      <c s="85"/>
      <c s="88"/>
      <c r="V254" s="88"/>
      <c r="X254" s="88"/>
      <c r="AK254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375</v>
      </c>
      <c s="88"/>
      <c s="102"/>
      <c s="102"/>
      <c s="102"/>
      <c s="102"/>
      <c s="102"/>
      <c s="102"/>
      <c s="102"/>
      <c s="198" t="s">
        <v>313</v>
      </c>
      <c s="102"/>
      <c s="102"/>
      <c s="102"/>
      <c r="P255" s="88"/>
      <c r="R255" s="88"/>
      <c s="85"/>
      <c s="88"/>
      <c r="V255" s="88"/>
      <c r="X255" s="88"/>
      <c r="AK255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67</v>
      </c>
      <c s="88"/>
      <c s="102"/>
      <c s="102"/>
      <c s="102"/>
      <c s="102"/>
      <c s="102"/>
      <c s="102"/>
      <c s="102"/>
      <c s="198" t="s">
        <v>313</v>
      </c>
      <c s="102"/>
      <c s="102"/>
      <c s="102"/>
      <c r="P256" s="88"/>
      <c r="R256" s="88"/>
      <c s="85"/>
      <c s="88"/>
      <c r="V256" s="88"/>
      <c r="X256" s="88"/>
      <c r="AK256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233</v>
      </c>
      <c s="88"/>
      <c s="102"/>
      <c s="102"/>
      <c s="102"/>
      <c s="102"/>
      <c s="102"/>
      <c s="102"/>
      <c s="102"/>
      <c s="14" t="s">
        <v>131</v>
      </c>
      <c s="102"/>
      <c s="102"/>
      <c s="102"/>
      <c r="P257" s="88"/>
      <c r="R257" s="88"/>
      <c s="85"/>
      <c s="88"/>
      <c r="V257" s="88"/>
      <c r="X257" s="88"/>
      <c r="AK257" s="384">
        <v>72.707</v>
      </c>
      <c s="137"/>
      <c s="137"/>
      <c s="137"/>
      <c s="338">
        <v>85203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>
      <c s="149" t="s">
        <v>361</v>
      </c>
      <c s="88"/>
      <c r="J258" s="14" t="s">
        <v>160</v>
      </c>
      <c r="N258" s="8"/>
      <c s="8"/>
      <c s="88"/>
      <c s="8"/>
      <c s="88"/>
      <c s="85"/>
      <c s="88"/>
      <c s="8"/>
      <c s="88"/>
      <c s="8"/>
      <c s="88"/>
      <c s="8"/>
      <c s="8"/>
      <c s="8"/>
      <c s="8"/>
      <c s="8"/>
      <c s="8"/>
      <c s="8"/>
      <c s="8"/>
      <c s="8"/>
      <c s="8"/>
      <c s="8"/>
      <c s="8"/>
      <c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>
      <c s="149" t="s">
        <v>501</v>
      </c>
      <c s="88"/>
      <c r="J259" s="14" t="s">
        <v>415</v>
      </c>
      <c r="N259" s="8"/>
      <c s="8"/>
      <c s="88"/>
      <c s="8"/>
      <c s="88"/>
      <c s="85"/>
      <c s="88"/>
      <c s="8"/>
      <c s="88"/>
      <c s="8"/>
      <c s="88"/>
      <c s="8"/>
      <c s="8"/>
      <c s="8"/>
      <c s="8"/>
      <c s="8"/>
      <c s="8"/>
      <c s="8"/>
      <c s="8"/>
      <c s="8"/>
      <c s="8"/>
      <c s="8"/>
      <c s="8"/>
      <c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312</v>
      </c>
      <c s="88"/>
      <c s="102"/>
      <c s="102"/>
      <c s="102"/>
      <c s="102"/>
      <c s="102"/>
      <c s="102"/>
      <c s="102"/>
      <c s="14" t="s">
        <v>110</v>
      </c>
      <c s="102"/>
      <c s="102"/>
      <c s="102"/>
      <c r="P260" s="88"/>
      <c r="R260" s="88"/>
      <c s="85"/>
      <c s="88"/>
      <c r="V260" s="88"/>
      <c r="X260" s="88"/>
      <c r="AK260" s="384">
        <v>73.693</v>
      </c>
      <c s="137"/>
      <c s="137"/>
      <c s="137"/>
      <c s="338">
        <v>278696</v>
      </c>
      <c s="137"/>
      <c s="137"/>
      <c s="137"/>
      <c s="137"/>
      <c s="137"/>
      <c s="320"/>
      <c s="157"/>
      <c s="157"/>
      <c s="157"/>
      <c s="306"/>
      <c s="320"/>
      <c s="137"/>
      <c s="137"/>
      <c s="137"/>
      <c s="137"/>
      <c s="229"/>
    </row>
    <row ht="12.75" customHeight="1" s="8" customFormat="1">
      <c s="149" t="s">
        <v>108</v>
      </c>
      <c s="88"/>
      <c s="102"/>
      <c s="102"/>
      <c s="102"/>
      <c s="102"/>
      <c s="102"/>
      <c s="102"/>
      <c s="102"/>
      <c s="14" t="s">
        <v>136</v>
      </c>
      <c s="102"/>
      <c s="102"/>
      <c s="102"/>
      <c r="P261" s="88"/>
      <c r="R261" s="88"/>
      <c s="85"/>
      <c s="88"/>
      <c r="V261" s="88"/>
      <c r="X261" s="88"/>
      <c r="AK261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127</v>
      </c>
      <c s="88"/>
      <c s="102"/>
      <c s="102"/>
      <c s="102"/>
      <c s="102"/>
      <c s="102"/>
      <c s="102"/>
      <c s="102"/>
      <c s="14" t="s">
        <v>83</v>
      </c>
      <c s="102"/>
      <c s="102"/>
      <c s="102"/>
      <c r="P262" s="88"/>
      <c r="R262" s="88"/>
      <c s="85"/>
      <c s="88"/>
      <c r="V262" s="88"/>
      <c r="X262" s="88"/>
      <c r="AK262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358</v>
      </c>
      <c s="88"/>
      <c s="102"/>
      <c s="102"/>
      <c s="102"/>
      <c s="102"/>
      <c s="102"/>
      <c s="102"/>
      <c s="102"/>
      <c s="14" t="s">
        <v>250</v>
      </c>
      <c s="102"/>
      <c s="102"/>
      <c s="102"/>
      <c r="P263" s="88"/>
      <c r="R263" s="88"/>
      <c s="85"/>
      <c s="88"/>
      <c r="V263" s="88"/>
      <c r="X263" s="88"/>
      <c r="AK263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401</v>
      </c>
      <c s="88"/>
      <c s="102"/>
      <c s="102"/>
      <c s="102"/>
      <c s="102"/>
      <c s="102"/>
      <c s="102"/>
      <c s="102"/>
      <c s="14" t="s">
        <v>306</v>
      </c>
      <c s="102"/>
      <c s="102"/>
      <c s="102"/>
      <c r="P264" s="88"/>
      <c r="R264" s="88"/>
      <c s="85"/>
      <c s="88"/>
      <c r="V264" s="88"/>
      <c r="X264" s="88"/>
      <c r="AK264" s="384">
        <v>75.746</v>
      </c>
      <c s="137"/>
      <c s="137"/>
      <c s="137"/>
      <c s="338">
        <v>4192211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37</v>
      </c>
      <c s="88"/>
      <c s="102"/>
      <c s="102"/>
      <c s="102"/>
      <c s="102"/>
      <c s="102"/>
      <c s="102"/>
      <c s="102"/>
      <c s="14" t="s">
        <v>203</v>
      </c>
      <c s="102"/>
      <c s="102"/>
      <c s="102"/>
      <c r="P265" s="88"/>
      <c r="R265" s="88"/>
      <c s="85"/>
      <c s="88"/>
      <c r="V265" s="88"/>
      <c r="X265" s="88"/>
      <c r="AK265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134</v>
      </c>
      <c s="88"/>
      <c s="102"/>
      <c s="102"/>
      <c s="102"/>
      <c s="102"/>
      <c s="102"/>
      <c s="102"/>
      <c s="102"/>
      <c s="14" t="s">
        <v>167</v>
      </c>
      <c s="102"/>
      <c s="102"/>
      <c s="102"/>
      <c r="P266" s="88"/>
      <c r="R266" s="88"/>
      <c s="85"/>
      <c s="88"/>
      <c r="V266" s="88"/>
      <c r="X266" s="88"/>
      <c r="AK266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10</v>
      </c>
      <c s="88"/>
      <c s="102"/>
      <c s="102"/>
      <c s="102"/>
      <c s="102"/>
      <c s="102"/>
      <c s="102"/>
      <c s="102"/>
      <c s="14" t="s">
        <v>470</v>
      </c>
      <c s="102"/>
      <c s="102"/>
      <c s="102"/>
      <c r="P267" s="88"/>
      <c r="R267" s="88"/>
      <c s="85"/>
      <c s="88"/>
      <c r="V267" s="88"/>
      <c r="X267" s="88"/>
      <c r="AK267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98</v>
      </c>
      <c s="88"/>
      <c s="102"/>
      <c s="102"/>
      <c s="102"/>
      <c s="102"/>
      <c s="102"/>
      <c s="102"/>
      <c s="102"/>
      <c s="14" t="s">
        <v>214</v>
      </c>
      <c s="102"/>
      <c s="102"/>
      <c s="102"/>
      <c r="P268" s="88"/>
      <c r="R268" s="88"/>
      <c s="85"/>
      <c s="88"/>
      <c r="V268" s="88"/>
      <c r="X268" s="88"/>
      <c r="AK268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370</v>
      </c>
      <c s="88"/>
      <c s="102"/>
      <c s="102"/>
      <c s="102"/>
      <c s="102"/>
      <c s="102"/>
      <c s="102"/>
      <c s="102"/>
      <c s="14" t="s">
        <v>227</v>
      </c>
      <c s="102"/>
      <c s="102"/>
      <c s="102"/>
      <c r="P269" s="88"/>
      <c r="R269" s="88"/>
      <c s="85"/>
      <c s="88"/>
      <c r="V269" s="88"/>
      <c r="X269" s="88"/>
      <c r="AK269" s="384">
        <v>80.117</v>
      </c>
      <c s="137"/>
      <c s="137"/>
      <c s="137"/>
      <c s="338">
        <v>124106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65</v>
      </c>
      <c s="88"/>
      <c s="102"/>
      <c s="102"/>
      <c s="102"/>
      <c s="102"/>
      <c s="102"/>
      <c s="102"/>
      <c s="102"/>
      <c s="14" t="s">
        <v>454</v>
      </c>
      <c s="102"/>
      <c s="102"/>
      <c s="102"/>
      <c r="P270" s="88"/>
      <c r="R270" s="88"/>
      <c s="85"/>
      <c s="88"/>
      <c r="V270" s="88"/>
      <c r="X270" s="88"/>
      <c r="AK270" s="384">
        <v>80.33</v>
      </c>
      <c s="137"/>
      <c s="137"/>
      <c s="137"/>
      <c s="338">
        <v>54906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07"/>
      <c r="AO271" s="264"/>
      <c s="264"/>
      <c s="264"/>
      <c s="264"/>
      <c s="264"/>
      <c s="264"/>
      <c r="BE271" s="229"/>
    </row>
    <row ht="12.75" customHeight="1" s="8" customFormat="1">
      <c s="56" t="s">
        <v>421</v>
      </c>
      <c s="66"/>
      <c s="230"/>
      <c s="230"/>
      <c s="230"/>
      <c s="230"/>
      <c s="230"/>
      <c s="230"/>
      <c s="230"/>
      <c s="230"/>
      <c s="230"/>
      <c s="230"/>
      <c s="230"/>
      <c s="120"/>
      <c s="120"/>
      <c s="30"/>
      <c s="120"/>
      <c s="209"/>
      <c s="209"/>
      <c s="209"/>
      <c s="120"/>
      <c s="209"/>
      <c s="120"/>
      <c s="209"/>
      <c s="120"/>
      <c s="120"/>
      <c s="120"/>
      <c s="209"/>
      <c s="209"/>
      <c s="120"/>
      <c s="120"/>
      <c s="120"/>
      <c s="120"/>
      <c s="120"/>
      <c s="120"/>
      <c s="120"/>
      <c s="120"/>
      <c s="30"/>
      <c s="120"/>
      <c s="120"/>
      <c s="370"/>
      <c s="370"/>
      <c s="23"/>
      <c s="370"/>
      <c s="370"/>
      <c s="370"/>
      <c s="120"/>
      <c s="209"/>
      <c s="120"/>
      <c s="120"/>
      <c s="120"/>
      <c s="120"/>
      <c s="178"/>
      <c s="120"/>
      <c s="120"/>
      <c s="120"/>
      <c s="316"/>
    </row>
    <row ht="12.75" customHeight="1" s="8" customFormat="1">
      <c s="149" t="s">
        <v>456</v>
      </c>
      <c s="88"/>
      <c s="102"/>
      <c s="102"/>
      <c s="102"/>
      <c s="102"/>
      <c s="102"/>
      <c s="102"/>
      <c s="102"/>
      <c s="14" t="s">
        <v>137</v>
      </c>
      <c s="102"/>
      <c s="102"/>
      <c s="102"/>
      <c r="P273" s="349"/>
      <c r="R273" s="88"/>
      <c s="88"/>
      <c s="88"/>
      <c r="V273" s="88"/>
      <c r="X273" s="88"/>
      <c r="AB273" s="88"/>
      <c s="88"/>
      <c r="AK273" s="148"/>
      <c s="137"/>
      <c s="137"/>
      <c s="137"/>
      <c s="308"/>
      <c s="137"/>
      <c s="137"/>
      <c s="137"/>
      <c s="137"/>
      <c s="137"/>
      <c s="308"/>
      <c s="137"/>
      <c s="137"/>
      <c s="137"/>
      <c s="306"/>
      <c s="320"/>
      <c s="137"/>
      <c s="137"/>
      <c s="137"/>
      <c s="137"/>
      <c s="229"/>
    </row>
    <row ht="12.75" customHeight="1" s="8" customFormat="1">
      <c s="19" t="s">
        <v>241</v>
      </c>
      <c s="349"/>
      <c s="102"/>
      <c s="102"/>
      <c s="102"/>
      <c s="102"/>
      <c s="102"/>
      <c s="102"/>
      <c s="102"/>
      <c s="14" t="s">
        <v>182</v>
      </c>
      <c s="102"/>
      <c s="102"/>
      <c s="102"/>
      <c r="P274" s="349"/>
      <c r="R274" s="88"/>
      <c s="88"/>
      <c s="88"/>
      <c r="V274" s="88"/>
      <c r="X274" s="88"/>
      <c r="AB274" s="88"/>
      <c s="88"/>
      <c r="AK274" s="148"/>
      <c s="137"/>
      <c s="137"/>
      <c s="137"/>
      <c s="308"/>
      <c s="137"/>
      <c s="137"/>
      <c s="137"/>
      <c s="137"/>
      <c s="137"/>
      <c s="308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462</v>
      </c>
      <c s="88"/>
      <c s="102"/>
      <c s="102"/>
      <c s="102"/>
      <c s="102"/>
      <c s="102"/>
      <c s="102"/>
      <c s="102"/>
      <c s="14" t="s">
        <v>243</v>
      </c>
      <c s="102"/>
      <c s="102"/>
      <c s="102"/>
      <c r="P275" s="349"/>
      <c r="R275" s="88"/>
      <c s="88"/>
      <c s="88"/>
      <c r="V275" s="88"/>
      <c r="X275" s="88"/>
      <c r="AB275" s="88"/>
      <c s="88"/>
      <c r="AK275" s="148"/>
      <c s="137"/>
      <c s="137"/>
      <c s="137"/>
      <c s="308"/>
      <c s="137"/>
      <c s="137"/>
      <c s="137"/>
      <c s="137"/>
      <c s="137"/>
      <c s="308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255</v>
      </c>
      <c s="88"/>
      <c s="102"/>
      <c s="102"/>
      <c s="102"/>
      <c s="102"/>
      <c s="102"/>
      <c s="102"/>
      <c s="102"/>
      <c s="88" t="s">
        <v>500</v>
      </c>
      <c s="102"/>
      <c s="102"/>
      <c s="102"/>
      <c r="P276" s="349"/>
      <c r="R276" s="88"/>
      <c s="88"/>
      <c s="88"/>
      <c r="V276" s="88"/>
      <c r="X276" s="88"/>
      <c r="AB276" s="88"/>
      <c s="88"/>
      <c r="AK276" s="148"/>
      <c s="137"/>
      <c s="137"/>
      <c s="137"/>
      <c s="308"/>
      <c s="137"/>
      <c s="137"/>
      <c s="137"/>
      <c s="137"/>
      <c s="137"/>
      <c s="308"/>
      <c s="137"/>
      <c s="137"/>
      <c s="137"/>
      <c s="306"/>
      <c s="320"/>
      <c s="137"/>
      <c s="137"/>
      <c s="137"/>
      <c s="137"/>
      <c s="229"/>
    </row>
    <row ht="12.75" customHeight="1" s="8" customFormat="1">
      <c s="107"/>
      <c r="AO277" s="264"/>
      <c s="264"/>
      <c s="264"/>
      <c s="264"/>
      <c s="264"/>
      <c s="264"/>
      <c r="BE277" s="229"/>
    </row>
    <row ht="12.75" customHeight="1" s="8" customFormat="1">
      <c s="56" t="s">
        <v>9</v>
      </c>
      <c s="270"/>
      <c s="270"/>
      <c s="270"/>
      <c s="270"/>
      <c s="270"/>
      <c s="270"/>
      <c s="270"/>
      <c s="270"/>
      <c s="270"/>
      <c s="270"/>
      <c s="270"/>
      <c s="270"/>
      <c s="310"/>
      <c s="310"/>
      <c s="382"/>
      <c s="310"/>
      <c s="382"/>
      <c s="376"/>
      <c s="382"/>
      <c s="310"/>
      <c s="382"/>
      <c s="310"/>
      <c s="382"/>
      <c s="310"/>
      <c s="310"/>
      <c s="310"/>
      <c s="310"/>
      <c s="310"/>
      <c s="310"/>
      <c s="310"/>
      <c s="310"/>
      <c s="310"/>
      <c s="310"/>
      <c s="310"/>
      <c s="310"/>
      <c s="310"/>
      <c s="87"/>
      <c s="310"/>
      <c s="310"/>
      <c s="143"/>
      <c s="143"/>
      <c s="236"/>
      <c s="143"/>
      <c s="143"/>
      <c s="143"/>
      <c s="310"/>
      <c s="12"/>
      <c s="310"/>
      <c s="310"/>
      <c s="310"/>
      <c s="310"/>
      <c s="12"/>
      <c s="310"/>
      <c s="310"/>
      <c s="310"/>
      <c s="117"/>
    </row>
    <row ht="12.75" customHeight="1" s="8" customFormat="1">
      <c s="149" t="s">
        <v>268</v>
      </c>
      <c s="88"/>
      <c s="102"/>
      <c s="102"/>
      <c s="102"/>
      <c s="102"/>
      <c s="102"/>
      <c s="102"/>
      <c s="102"/>
      <c s="14" t="s">
        <v>62</v>
      </c>
      <c s="102"/>
      <c s="102"/>
      <c s="102"/>
      <c r="P279" s="88"/>
      <c r="R279" s="88"/>
      <c s="85"/>
      <c s="88"/>
      <c r="V279" s="88"/>
      <c r="X279" s="88"/>
      <c r="AK279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41</v>
      </c>
      <c s="88"/>
      <c s="102"/>
      <c s="102"/>
      <c s="102"/>
      <c s="102"/>
      <c s="102"/>
      <c s="102"/>
      <c s="102"/>
      <c s="14" t="s">
        <v>281</v>
      </c>
      <c s="102"/>
      <c s="102"/>
      <c s="102"/>
      <c r="P280" s="88"/>
      <c r="R280" s="88"/>
      <c s="85"/>
      <c s="88"/>
      <c r="V280" s="88"/>
      <c r="X280" s="88"/>
      <c r="AK280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115</v>
      </c>
      <c s="88"/>
      <c s="102"/>
      <c s="102"/>
      <c s="102"/>
      <c s="102"/>
      <c s="102"/>
      <c s="102"/>
      <c s="102"/>
      <c s="14" t="s">
        <v>60</v>
      </c>
      <c s="102"/>
      <c s="102"/>
      <c s="102"/>
      <c r="P281" s="88"/>
      <c r="R281" s="88"/>
      <c s="85"/>
      <c s="88"/>
      <c r="V281" s="88"/>
      <c r="X281" s="88"/>
      <c r="AK281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162</v>
      </c>
      <c s="88"/>
      <c s="102"/>
      <c s="102"/>
      <c s="102"/>
      <c s="102"/>
      <c s="102"/>
      <c s="102"/>
      <c s="102"/>
      <c s="14" t="s">
        <v>486</v>
      </c>
      <c s="102"/>
      <c s="102"/>
      <c s="102"/>
      <c r="P282" s="88"/>
      <c r="R282" s="88"/>
      <c s="85"/>
      <c s="88"/>
      <c r="V282" s="88"/>
      <c r="X282" s="88"/>
      <c r="AK282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460</v>
      </c>
      <c s="88"/>
      <c s="102"/>
      <c s="102"/>
      <c s="102"/>
      <c s="102"/>
      <c s="102"/>
      <c s="102"/>
      <c s="102"/>
      <c s="14" t="s">
        <v>178</v>
      </c>
      <c s="102"/>
      <c s="102"/>
      <c s="102"/>
      <c r="P283" s="88"/>
      <c r="R283" s="88"/>
      <c s="85"/>
      <c s="88"/>
      <c r="V283" s="88"/>
      <c r="X283" s="88"/>
      <c r="AK283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148</v>
      </c>
      <c s="88"/>
      <c s="102"/>
      <c s="102"/>
      <c s="102"/>
      <c s="102"/>
      <c s="102"/>
      <c s="102"/>
      <c s="102"/>
      <c s="14" t="s">
        <v>402</v>
      </c>
      <c s="102"/>
      <c s="102"/>
      <c s="102"/>
      <c r="P284" s="88"/>
      <c r="R284" s="88"/>
      <c s="85"/>
      <c s="88"/>
      <c r="V284" s="88"/>
      <c r="X284" s="88"/>
      <c r="AK284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228</v>
      </c>
      <c s="88"/>
      <c s="102"/>
      <c s="102"/>
      <c s="102"/>
      <c s="102"/>
      <c s="102"/>
      <c s="102"/>
      <c s="102"/>
      <c s="14" t="s">
        <v>129</v>
      </c>
      <c s="102"/>
      <c s="102"/>
      <c s="102"/>
      <c r="P285" s="88"/>
      <c r="R285" s="88"/>
      <c s="85"/>
      <c s="88"/>
      <c r="V285" s="88"/>
      <c r="X285" s="88"/>
      <c r="AK285" s="384">
        <v>35.981</v>
      </c>
      <c s="137"/>
      <c s="137"/>
      <c s="137"/>
      <c s="338">
        <v>218142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355</v>
      </c>
      <c s="88"/>
      <c s="102"/>
      <c s="102"/>
      <c s="102"/>
      <c s="102"/>
      <c s="102"/>
      <c s="102"/>
      <c s="102"/>
      <c s="14" t="s">
        <v>56</v>
      </c>
      <c s="102"/>
      <c s="102"/>
      <c s="102"/>
      <c r="P286" s="88"/>
      <c r="R286" s="88"/>
      <c s="85"/>
      <c s="88"/>
      <c r="V286" s="88"/>
      <c r="X286" s="88"/>
      <c r="AK286" s="384">
        <v>36.301</v>
      </c>
      <c s="137"/>
      <c s="137"/>
      <c s="137"/>
      <c s="338">
        <v>58958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>
      <c s="149" t="s">
        <v>105</v>
      </c>
      <c s="88"/>
      <c r="J287" s="14" t="s">
        <v>349</v>
      </c>
      <c r="N287" s="8"/>
      <c s="8"/>
      <c s="88"/>
      <c s="8"/>
      <c s="88"/>
      <c s="85"/>
      <c s="88"/>
      <c s="8"/>
      <c s="88"/>
      <c s="8"/>
      <c s="88"/>
      <c s="8"/>
      <c s="8"/>
      <c s="8"/>
      <c s="8"/>
      <c s="8"/>
      <c s="8"/>
      <c s="8"/>
      <c s="8"/>
      <c s="8"/>
      <c s="8"/>
      <c s="8"/>
      <c s="8"/>
      <c s="384">
        <v>36.994</v>
      </c>
      <c s="137"/>
      <c s="137"/>
      <c s="137"/>
      <c s="338">
        <v>106662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>
      <c s="149" t="s">
        <v>340</v>
      </c>
      <c s="88"/>
      <c r="J288" s="14" t="s">
        <v>42</v>
      </c>
      <c r="N288" s="8"/>
      <c s="8"/>
      <c s="88"/>
      <c s="8"/>
      <c s="88"/>
      <c s="85"/>
      <c s="88"/>
      <c s="8"/>
      <c s="88"/>
      <c s="8"/>
      <c s="88"/>
      <c s="8"/>
      <c s="8"/>
      <c s="8"/>
      <c s="8"/>
      <c s="8"/>
      <c s="8"/>
      <c s="8"/>
      <c s="8"/>
      <c s="8"/>
      <c s="8"/>
      <c s="8"/>
      <c s="8"/>
      <c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>
      <c s="149"/>
      <c s="88"/>
      <c r="J289" s="14"/>
      <c r="N289" s="8"/>
      <c s="8"/>
      <c s="88"/>
      <c s="8"/>
      <c s="88"/>
      <c s="85"/>
      <c s="88"/>
      <c s="8"/>
      <c s="88"/>
      <c s="8"/>
      <c s="88"/>
      <c s="8"/>
      <c s="8"/>
      <c s="8"/>
      <c s="8"/>
      <c s="8"/>
      <c s="8"/>
      <c s="8"/>
      <c s="8"/>
      <c s="8"/>
      <c s="8"/>
      <c s="8"/>
      <c s="8"/>
      <c s="8"/>
      <c s="190"/>
      <c s="8"/>
      <c s="8"/>
      <c s="8"/>
      <c s="8"/>
      <c s="85"/>
      <c s="8"/>
      <c s="8"/>
      <c s="8"/>
      <c s="8"/>
      <c s="99"/>
      <c s="8"/>
      <c s="8"/>
      <c s="8"/>
      <c s="8"/>
      <c s="99"/>
      <c s="8"/>
      <c s="8"/>
      <c s="8"/>
      <c s="229"/>
    </row>
    <row ht="12.75" customHeight="1">
      <c s="149"/>
      <c s="88"/>
      <c r="J290" s="14"/>
      <c r="N290" s="8"/>
      <c s="8"/>
      <c s="88"/>
      <c s="8"/>
      <c s="88"/>
      <c s="85"/>
      <c s="88"/>
      <c s="8"/>
      <c s="88"/>
      <c s="8"/>
      <c s="88"/>
      <c s="8"/>
      <c s="8"/>
      <c s="8"/>
      <c s="8"/>
      <c s="8"/>
      <c s="8"/>
      <c s="8"/>
      <c s="8"/>
      <c s="8"/>
      <c s="8"/>
      <c s="8"/>
      <c s="8"/>
      <c s="8"/>
      <c s="190"/>
      <c s="8"/>
      <c s="8"/>
      <c s="8"/>
      <c s="8"/>
      <c s="85"/>
      <c s="8"/>
      <c s="8"/>
      <c s="8"/>
      <c s="8"/>
      <c s="99"/>
      <c s="8"/>
      <c s="8"/>
      <c s="8"/>
      <c s="8"/>
      <c s="99"/>
      <c s="8"/>
      <c s="8"/>
      <c s="8"/>
      <c s="229"/>
    </row>
    <row ht="12.75" customHeight="1">
      <c s="149"/>
      <c s="88"/>
      <c r="J291" s="14"/>
      <c r="N291" s="8"/>
      <c s="8"/>
      <c s="88"/>
      <c s="8"/>
      <c s="88"/>
      <c s="85"/>
      <c s="88"/>
      <c s="8"/>
      <c s="88"/>
      <c s="8"/>
      <c s="88"/>
      <c s="8"/>
      <c s="8"/>
      <c s="8"/>
      <c s="8"/>
      <c s="8"/>
      <c s="8"/>
      <c s="8"/>
      <c s="8"/>
      <c s="8"/>
      <c s="8"/>
      <c s="8"/>
      <c s="8"/>
      <c s="8"/>
      <c s="190"/>
      <c s="8"/>
      <c s="8"/>
      <c s="8"/>
      <c s="8"/>
      <c s="85"/>
      <c s="8"/>
      <c s="8"/>
      <c s="8"/>
      <c s="8"/>
      <c s="99"/>
      <c s="8"/>
      <c s="8"/>
      <c s="8"/>
      <c s="8"/>
      <c s="99"/>
      <c s="8"/>
      <c s="8"/>
      <c s="8"/>
      <c s="229"/>
    </row>
    <row ht="12.75" customHeight="1">
      <c s="149"/>
      <c s="88"/>
      <c r="J292" s="14"/>
      <c r="N292" s="8"/>
      <c s="8"/>
      <c s="88"/>
      <c s="8"/>
      <c s="88"/>
      <c s="85"/>
      <c s="88"/>
      <c s="8"/>
      <c s="88"/>
      <c s="8"/>
      <c s="88"/>
      <c s="8"/>
      <c s="8"/>
      <c s="8"/>
      <c s="8"/>
      <c s="8"/>
      <c s="8"/>
      <c s="8"/>
      <c s="8"/>
      <c s="8"/>
      <c s="8"/>
      <c s="8"/>
      <c s="8"/>
      <c s="8"/>
      <c s="190"/>
      <c s="8"/>
      <c s="8"/>
      <c s="8"/>
      <c s="8"/>
      <c s="85"/>
      <c s="8"/>
      <c s="8"/>
      <c s="8"/>
      <c s="8"/>
      <c s="99"/>
      <c s="8"/>
      <c s="8"/>
      <c s="8"/>
      <c s="8"/>
      <c s="99"/>
      <c s="8"/>
      <c s="8"/>
      <c s="8"/>
      <c s="229"/>
    </row>
    <row ht="12.75" customHeight="1" s="392" customFormat="1">
      <c s="35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345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195"/>
      <c s="49"/>
      <c s="49"/>
      <c s="49"/>
    </row>
    <row ht="12.75" customHeight="1" s="392" customFormat="1">
      <c s="116" t="s">
        <v>94</v>
      </c>
      <c s="205"/>
      <c s="325"/>
      <c s="325"/>
      <c s="325"/>
      <c s="325"/>
      <c s="205"/>
      <c s="136"/>
      <c s="136"/>
      <c s="235" t="s">
        <v>484</v>
      </c>
      <c s="208"/>
      <c s="208"/>
      <c s="208"/>
      <c s="96"/>
      <c s="208"/>
      <c s="208"/>
      <c s="208"/>
      <c s="208"/>
      <c s="208"/>
      <c s="208"/>
      <c s="208"/>
      <c s="208"/>
      <c s="208"/>
      <c s="208"/>
      <c s="208"/>
      <c s="208"/>
      <c s="208"/>
      <c s="208"/>
      <c s="235"/>
      <c s="235"/>
      <c s="235"/>
      <c s="235"/>
      <c s="235"/>
      <c s="235"/>
      <c s="281"/>
      <c s="281" t="s">
        <v>35</v>
      </c>
      <c s="205"/>
      <c s="205"/>
      <c s="235"/>
      <c s="136"/>
      <c s="76"/>
      <c s="76"/>
      <c s="235" t="s">
        <v>66</v>
      </c>
      <c s="208"/>
      <c s="314"/>
      <c s="208"/>
      <c s="208"/>
      <c s="285"/>
      <c s="125"/>
      <c s="285"/>
      <c s="304"/>
      <c s="304"/>
      <c s="262"/>
      <c s="314"/>
      <c s="373"/>
      <c s="373"/>
      <c s="352"/>
      <c s="49"/>
      <c s="49"/>
      <c s="49"/>
    </row>
    <row ht="12.75" customHeight="1" s="392" customFormat="1">
      <c s="135" t="s">
        <v>275</v>
      </c>
      <c s="159"/>
      <c s="393"/>
      <c s="40"/>
      <c s="40"/>
      <c s="40"/>
      <c s="40"/>
      <c s="92"/>
      <c s="92"/>
      <c s="194" t="s">
        <v>301</v>
      </c>
      <c s="160"/>
      <c s="160"/>
      <c s="160"/>
      <c s="59"/>
      <c s="160"/>
      <c s="160"/>
      <c s="160"/>
      <c s="160"/>
      <c s="160"/>
      <c s="160"/>
      <c s="160"/>
      <c s="160"/>
      <c s="160"/>
      <c s="160"/>
      <c s="160"/>
      <c s="160"/>
      <c s="160"/>
      <c s="160"/>
      <c s="194"/>
      <c s="211"/>
      <c s="194"/>
      <c s="194"/>
      <c s="194"/>
      <c s="194"/>
      <c s="287"/>
      <c s="28" t="s">
        <v>124</v>
      </c>
      <c s="159"/>
      <c s="159"/>
      <c s="194"/>
      <c s="92"/>
      <c s="43"/>
      <c s="43"/>
      <c s="194" t="s">
        <v>409</v>
      </c>
      <c s="160"/>
      <c s="261"/>
      <c s="160"/>
      <c s="160"/>
      <c s="225"/>
      <c s="80"/>
      <c s="225"/>
      <c s="244"/>
      <c s="244"/>
      <c s="268"/>
      <c s="261"/>
      <c s="379"/>
      <c s="379"/>
      <c s="41"/>
      <c s="49"/>
      <c s="49"/>
      <c s="49"/>
    </row>
    <row ht="12.75" customHeight="1" s="392" customFormat="1">
      <c s="219" t="s">
        <v>273</v>
      </c>
      <c s="92"/>
      <c s="92"/>
      <c s="92"/>
      <c s="92"/>
      <c s="92"/>
      <c s="92"/>
      <c s="92"/>
      <c s="92"/>
      <c s="194" t="s">
        <v>235</v>
      </c>
      <c s="165"/>
      <c s="165"/>
      <c s="165"/>
      <c s="165"/>
      <c s="165"/>
      <c s="165"/>
      <c s="165"/>
      <c s="194" t="s">
        <v>295</v>
      </c>
      <c s="160"/>
      <c s="160"/>
      <c s="160"/>
      <c s="160"/>
      <c s="160"/>
      <c s="160"/>
      <c s="160"/>
      <c s="160"/>
      <c s="160"/>
      <c s="160"/>
      <c s="194"/>
      <c s="211"/>
      <c s="194"/>
      <c s="300"/>
      <c s="194"/>
      <c s="160"/>
      <c s="160"/>
      <c s="123" t="s">
        <v>360</v>
      </c>
      <c s="43"/>
      <c s="43"/>
      <c s="159"/>
      <c s="383"/>
      <c s="383"/>
      <c s="383"/>
      <c s="194" t="s">
        <v>295</v>
      </c>
      <c s="32"/>
      <c s="261"/>
      <c s="160"/>
      <c s="160"/>
      <c s="225"/>
      <c s="80"/>
      <c s="225"/>
      <c s="244"/>
      <c s="244"/>
      <c s="268"/>
      <c s="261"/>
      <c s="379"/>
      <c s="379"/>
      <c s="41"/>
      <c s="49"/>
      <c s="49"/>
      <c s="49"/>
    </row>
    <row ht="12.75" customHeight="1" s="392" customFormat="1">
      <c s="219" t="s">
        <v>373</v>
      </c>
      <c s="92"/>
      <c s="92"/>
      <c s="92"/>
      <c s="92"/>
      <c s="92"/>
      <c s="92"/>
      <c s="92"/>
      <c s="92"/>
      <c s="194" t="s">
        <v>271</v>
      </c>
      <c s="165"/>
      <c s="165"/>
      <c s="165"/>
      <c s="165"/>
      <c s="165"/>
      <c s="165"/>
      <c s="165"/>
      <c s="194" t="s">
        <v>295</v>
      </c>
      <c s="160"/>
      <c s="160"/>
      <c s="160"/>
      <c s="160"/>
      <c s="160"/>
      <c s="160"/>
      <c s="160"/>
      <c s="160"/>
      <c s="160"/>
      <c s="160"/>
      <c s="194"/>
      <c s="226"/>
      <c s="160"/>
      <c s="300"/>
      <c s="160"/>
      <c s="160"/>
      <c s="160"/>
      <c s="339" t="s">
        <v>158</v>
      </c>
      <c s="43"/>
      <c s="43"/>
      <c s="217"/>
      <c s="92"/>
      <c s="43"/>
      <c s="43"/>
      <c s="217" t="s">
        <v>173</v>
      </c>
      <c s="160"/>
      <c s="261"/>
      <c s="160"/>
      <c s="160"/>
      <c s="225"/>
      <c s="80"/>
      <c s="225"/>
      <c s="244"/>
      <c s="244"/>
      <c s="268"/>
      <c s="261"/>
      <c s="379"/>
      <c s="379"/>
      <c s="41"/>
      <c s="49"/>
      <c s="49"/>
      <c s="49"/>
    </row>
    <row ht="12.75" customHeight="1">
      <c s="173" t="s">
        <v>348</v>
      </c>
      <c s="273"/>
      <c s="273"/>
      <c s="273"/>
      <c s="27"/>
      <c s="273"/>
      <c s="273"/>
      <c s="273"/>
      <c s="273"/>
      <c s="273"/>
      <c s="273"/>
      <c s="273"/>
      <c s="273"/>
      <c s="27"/>
      <c s="55" t="s">
        <v>295</v>
      </c>
      <c s="222"/>
      <c s="222"/>
      <c s="222"/>
      <c s="222"/>
      <c s="222"/>
      <c s="186"/>
      <c s="186"/>
      <c s="186"/>
      <c s="186"/>
      <c s="186"/>
      <c s="369"/>
      <c s="369"/>
      <c s="369"/>
      <c s="369"/>
      <c s="388"/>
      <c s="369"/>
      <c s="55"/>
      <c s="369"/>
      <c s="369"/>
      <c s="369"/>
      <c s="369"/>
      <c s="387"/>
      <c s="387"/>
      <c s="387"/>
      <c s="369"/>
      <c s="387"/>
      <c s="387"/>
      <c s="387"/>
      <c s="369"/>
      <c s="25"/>
      <c s="369"/>
      <c s="369"/>
      <c s="387"/>
      <c s="252"/>
      <c s="387"/>
      <c s="18"/>
      <c s="18"/>
      <c s="34"/>
      <c s="25"/>
      <c s="151"/>
      <c s="151"/>
      <c s="299"/>
      <c s="49"/>
      <c s="49"/>
      <c s="49"/>
    </row>
    <row ht="12.75" customHeight="1" s="119" customFormat="1">
      <c s="363"/>
      <c s="102"/>
      <c s="102"/>
      <c s="102"/>
      <c s="277"/>
      <c s="102"/>
      <c s="102"/>
      <c s="102"/>
      <c s="102"/>
      <c s="102"/>
      <c s="102"/>
      <c s="102"/>
      <c s="102"/>
      <c s="277"/>
      <c s="102"/>
      <c s="363"/>
      <c s="102"/>
      <c s="102"/>
      <c s="102"/>
      <c s="102"/>
      <c s="102"/>
      <c s="363"/>
      <c s="102"/>
      <c s="102"/>
      <c s="363"/>
      <c s="102"/>
      <c s="102"/>
      <c s="102"/>
      <c s="102"/>
      <c s="174"/>
      <c s="102"/>
      <c s="280"/>
      <c s="102"/>
      <c s="363"/>
      <c s="363"/>
      <c s="363"/>
      <c s="49"/>
      <c s="49"/>
      <c s="49"/>
      <c s="102"/>
      <c s="49"/>
      <c s="49"/>
      <c s="49"/>
      <c s="102"/>
      <c s="348"/>
      <c s="102"/>
      <c s="193"/>
      <c s="49"/>
      <c s="163"/>
      <c s="49"/>
      <c s="103"/>
      <c s="103"/>
      <c s="74"/>
      <c s="336"/>
      <c s="239"/>
      <c s="207"/>
      <c s="348"/>
    </row>
    <row ht="12.75" customHeight="1" s="119" customFormat="1">
      <c s="129" t="s">
        <v>122</v>
      </c>
      <c s="169"/>
      <c s="169"/>
      <c s="169"/>
      <c s="39"/>
      <c s="169"/>
      <c s="169"/>
      <c s="169"/>
      <c s="169"/>
      <c s="169" t="s">
        <v>142</v>
      </c>
      <c s="169"/>
      <c s="169"/>
      <c s="169"/>
      <c s="169"/>
      <c s="169"/>
      <c s="39"/>
      <c s="169"/>
      <c s="169"/>
      <c s="169"/>
      <c s="169"/>
      <c s="169"/>
      <c s="39"/>
      <c s="169"/>
      <c s="169"/>
      <c s="39"/>
      <c s="169"/>
      <c s="169"/>
      <c s="169"/>
      <c s="169"/>
      <c s="169"/>
      <c s="169"/>
      <c s="169"/>
      <c s="169"/>
      <c s="39"/>
      <c s="39"/>
      <c s="130" t="s">
        <v>485</v>
      </c>
      <c s="121"/>
      <c s="121"/>
      <c s="121"/>
      <c s="121"/>
      <c s="121"/>
      <c s="100"/>
      <c s="71" t="s">
        <v>302</v>
      </c>
      <c s="269"/>
      <c s="269"/>
      <c s="269"/>
      <c s="259"/>
      <c s="71"/>
      <c s="71" t="s">
        <v>302</v>
      </c>
      <c s="269"/>
      <c s="269"/>
      <c s="71"/>
      <c s="71" t="s">
        <v>91</v>
      </c>
      <c s="365"/>
      <c s="365"/>
      <c s="365"/>
      <c s="221"/>
    </row>
    <row ht="12.75" customHeight="1" s="8" customFormat="1">
      <c s="172"/>
      <c s="82"/>
      <c s="82"/>
      <c s="82"/>
      <c s="309"/>
      <c s="82"/>
      <c s="82"/>
      <c s="82"/>
      <c s="82"/>
      <c s="82"/>
      <c s="82"/>
      <c s="82"/>
      <c s="82"/>
      <c s="82"/>
      <c s="82"/>
      <c s="309"/>
      <c s="82"/>
      <c s="82"/>
      <c s="82"/>
      <c s="82"/>
      <c s="82"/>
      <c s="309"/>
      <c s="82"/>
      <c s="82"/>
      <c s="309"/>
      <c s="182"/>
      <c s="82"/>
      <c s="82"/>
      <c s="82"/>
      <c s="82"/>
      <c s="82"/>
      <c s="82"/>
      <c s="82"/>
      <c s="309"/>
      <c s="309"/>
      <c s="309"/>
      <c s="6" t="s">
        <v>89</v>
      </c>
      <c s="6"/>
      <c s="6"/>
      <c s="6"/>
      <c s="29"/>
      <c s="29"/>
      <c s="344" t="s">
        <v>254</v>
      </c>
      <c s="118"/>
      <c s="118"/>
      <c s="118"/>
      <c s="111"/>
      <c s="82"/>
      <c s="344" t="s">
        <v>404</v>
      </c>
      <c s="118"/>
      <c s="118"/>
      <c s="344"/>
      <c s="344" t="s">
        <v>8</v>
      </c>
      <c s="234"/>
      <c s="234"/>
      <c s="234"/>
      <c s="212"/>
    </row>
    <row ht="12.75" customHeight="1" s="8" customFormat="1">
      <c s="56" t="s">
        <v>453</v>
      </c>
      <c s="209"/>
      <c s="230"/>
      <c s="230"/>
      <c s="230"/>
      <c s="230"/>
      <c s="230"/>
      <c s="230"/>
      <c s="230"/>
      <c s="230"/>
      <c s="230"/>
      <c s="230"/>
      <c s="230"/>
      <c s="120"/>
      <c s="120"/>
      <c s="30"/>
      <c s="120"/>
      <c s="209"/>
      <c s="209"/>
      <c s="209"/>
      <c s="120"/>
      <c s="209"/>
      <c s="120"/>
      <c s="209"/>
      <c s="120"/>
      <c s="120"/>
      <c s="120"/>
      <c s="120"/>
      <c s="120"/>
      <c s="120"/>
      <c s="120"/>
      <c s="120"/>
      <c s="120"/>
      <c s="120"/>
      <c s="120"/>
      <c s="120"/>
      <c s="120"/>
      <c s="30"/>
      <c s="120"/>
      <c s="120"/>
      <c s="120"/>
      <c s="120"/>
      <c s="209"/>
      <c s="120"/>
      <c s="120"/>
      <c s="120"/>
      <c s="120"/>
      <c s="209"/>
      <c s="120"/>
      <c s="120"/>
      <c s="120"/>
      <c s="120"/>
      <c s="178"/>
      <c s="120"/>
      <c s="120"/>
      <c s="120"/>
      <c s="316"/>
    </row>
    <row ht="12.75" customHeight="1" s="8" customFormat="1">
      <c s="149" t="s">
        <v>430</v>
      </c>
      <c s="88"/>
      <c s="102"/>
      <c s="102"/>
      <c s="102"/>
      <c s="102"/>
      <c s="102"/>
      <c s="102"/>
      <c s="102"/>
      <c s="14" t="s">
        <v>180</v>
      </c>
      <c s="102"/>
      <c s="102"/>
      <c s="102"/>
      <c r="P303" s="88"/>
      <c r="R303" s="88"/>
      <c s="85"/>
      <c s="88"/>
      <c r="V303" s="88"/>
      <c r="X303" s="88"/>
      <c r="AK303" s="384">
        <v>50.106</v>
      </c>
      <c s="137"/>
      <c s="137"/>
      <c s="137"/>
      <c s="338">
        <v>85907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194</v>
      </c>
      <c s="88"/>
      <c s="102"/>
      <c s="102"/>
      <c s="102"/>
      <c s="102"/>
      <c s="102"/>
      <c s="102"/>
      <c s="102"/>
      <c s="14" t="s">
        <v>184</v>
      </c>
      <c s="102"/>
      <c s="102"/>
      <c s="102"/>
      <c r="P304" s="88"/>
      <c r="R304" s="88"/>
      <c s="85"/>
      <c s="88"/>
      <c r="V304" s="88"/>
      <c r="X304" s="88"/>
      <c r="AK304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143</v>
      </c>
      <c s="88"/>
      <c s="102"/>
      <c s="102"/>
      <c s="102"/>
      <c s="102"/>
      <c s="102"/>
      <c s="102"/>
      <c s="102"/>
      <c s="14" t="s">
        <v>257</v>
      </c>
      <c s="102"/>
      <c s="102"/>
      <c s="102"/>
      <c r="P305" s="88"/>
      <c r="R305" s="88"/>
      <c s="85"/>
      <c s="88"/>
      <c r="V305" s="88"/>
      <c r="X305" s="88"/>
      <c r="AK305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443</v>
      </c>
      <c s="88"/>
      <c s="102"/>
      <c s="102"/>
      <c s="102"/>
      <c s="102"/>
      <c s="102"/>
      <c s="102"/>
      <c s="102"/>
      <c s="14" t="s">
        <v>216</v>
      </c>
      <c s="102"/>
      <c s="102"/>
      <c s="102"/>
      <c r="P306" s="88"/>
      <c r="R306" s="88"/>
      <c s="85"/>
      <c s="88"/>
      <c r="V306" s="88"/>
      <c r="X306" s="88"/>
      <c r="AK306" s="384">
        <v>54.957</v>
      </c>
      <c s="137"/>
      <c s="137"/>
      <c s="137"/>
      <c s="338">
        <v>292007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307" s="88"/>
      <c r="R307" s="88"/>
      <c s="85"/>
      <c s="88"/>
      <c r="V307" s="88"/>
      <c r="X307" s="88"/>
      <c r="AK307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56" t="s">
        <v>331</v>
      </c>
      <c s="209"/>
      <c s="230"/>
      <c s="230"/>
      <c s="230"/>
      <c s="230"/>
      <c s="230"/>
      <c s="230"/>
      <c s="230"/>
      <c s="230"/>
      <c s="230"/>
      <c s="230"/>
      <c s="230"/>
      <c s="120"/>
      <c s="120"/>
      <c s="30"/>
      <c s="120"/>
      <c s="209"/>
      <c s="209"/>
      <c s="209"/>
      <c s="120"/>
      <c s="209"/>
      <c s="120"/>
      <c s="209"/>
      <c s="120"/>
      <c s="120"/>
      <c s="120"/>
      <c s="209"/>
      <c s="209"/>
      <c s="120"/>
      <c s="120"/>
      <c s="120"/>
      <c s="120"/>
      <c s="120"/>
      <c s="120"/>
      <c s="120"/>
      <c s="120"/>
      <c s="30"/>
      <c s="120"/>
      <c s="120"/>
      <c s="370"/>
      <c s="370"/>
      <c s="23"/>
      <c s="370"/>
      <c s="370"/>
      <c s="370"/>
      <c s="120"/>
      <c s="209"/>
      <c s="120"/>
      <c s="120"/>
      <c s="120"/>
      <c s="120"/>
      <c s="178"/>
      <c s="120"/>
      <c s="120"/>
      <c s="120"/>
      <c s="316"/>
    </row>
    <row ht="12.75" customHeight="1" s="8" customFormat="1">
      <c s="149" t="s">
        <v>276</v>
      </c>
      <c s="88"/>
      <c s="102"/>
      <c s="102"/>
      <c s="102"/>
      <c s="102"/>
      <c s="102"/>
      <c s="102"/>
      <c s="102"/>
      <c s="14" t="s">
        <v>276</v>
      </c>
      <c s="102"/>
      <c s="102"/>
      <c s="102"/>
      <c r="P309" s="349"/>
      <c r="R309" s="88"/>
      <c s="88"/>
      <c s="88"/>
      <c r="V309" s="88"/>
      <c r="X309" s="88"/>
      <c r="AB309" s="88"/>
      <c s="88"/>
      <c r="AK309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395</v>
      </c>
      <c s="88"/>
      <c s="102"/>
      <c s="102"/>
      <c s="102"/>
      <c s="102"/>
      <c s="102"/>
      <c s="102"/>
      <c s="102"/>
      <c s="14" t="s">
        <v>403</v>
      </c>
      <c s="102"/>
      <c s="102"/>
      <c s="102"/>
      <c r="P310" s="88"/>
      <c r="R310" s="88"/>
      <c s="85"/>
      <c s="88"/>
      <c r="V310" s="88"/>
      <c r="X310" s="88"/>
      <c r="AK310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177</v>
      </c>
      <c s="88"/>
      <c s="102"/>
      <c s="102"/>
      <c s="102"/>
      <c s="102"/>
      <c s="102"/>
      <c s="102"/>
      <c s="102"/>
      <c s="14" t="s">
        <v>117</v>
      </c>
      <c s="102"/>
      <c s="102"/>
      <c s="102"/>
      <c r="P311" s="88"/>
      <c r="R311" s="88"/>
      <c s="85"/>
      <c s="88"/>
      <c r="V311" s="88"/>
      <c r="X311" s="88"/>
      <c r="AK311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378</v>
      </c>
      <c s="88"/>
      <c s="102"/>
      <c s="102"/>
      <c s="102"/>
      <c s="102"/>
      <c s="102"/>
      <c s="102"/>
      <c s="102"/>
      <c s="14" t="s">
        <v>477</v>
      </c>
      <c s="102"/>
      <c s="102"/>
      <c s="102"/>
      <c r="P312" s="88"/>
      <c r="R312" s="88"/>
      <c s="85"/>
      <c s="88"/>
      <c r="V312" s="88"/>
      <c r="X312" s="88"/>
      <c r="AK312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497</v>
      </c>
      <c s="88"/>
      <c s="102"/>
      <c s="102"/>
      <c s="102"/>
      <c s="102"/>
      <c s="102"/>
      <c s="102"/>
      <c s="102"/>
      <c s="14" t="s">
        <v>168</v>
      </c>
      <c s="102"/>
      <c s="102"/>
      <c s="102"/>
      <c r="P313" s="88"/>
      <c r="R313" s="88"/>
      <c s="85"/>
      <c s="88"/>
      <c r="V313" s="88"/>
      <c r="X313" s="88"/>
      <c r="AK313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 t="s">
        <v>244</v>
      </c>
      <c s="88"/>
      <c s="102"/>
      <c s="102"/>
      <c s="102"/>
      <c s="102"/>
      <c s="102"/>
      <c s="102"/>
      <c s="102"/>
      <c s="14" t="s">
        <v>475</v>
      </c>
      <c s="102"/>
      <c s="102"/>
      <c s="102"/>
      <c r="P314" s="88"/>
      <c r="R314" s="88"/>
      <c s="85"/>
      <c s="88"/>
      <c r="V314" s="88"/>
      <c r="X314" s="88"/>
      <c r="AK314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/>
      <c s="88"/>
      <c s="102"/>
      <c s="102"/>
      <c s="102"/>
      <c s="102"/>
      <c s="102"/>
      <c s="102"/>
      <c s="102"/>
      <c s="198"/>
      <c s="102"/>
      <c s="102"/>
      <c s="102"/>
      <c r="P315" s="88"/>
      <c r="R315" s="88"/>
      <c s="85"/>
      <c s="88"/>
      <c r="V315" s="88"/>
      <c r="X315" s="88"/>
      <c r="AK315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56" t="s">
        <v>363</v>
      </c>
      <c s="66"/>
      <c s="230"/>
      <c s="230"/>
      <c s="230"/>
      <c s="230"/>
      <c s="230"/>
      <c s="230"/>
      <c s="230"/>
      <c s="230"/>
      <c s="230"/>
      <c s="230"/>
      <c s="230"/>
      <c s="120"/>
      <c s="120"/>
      <c s="30"/>
      <c s="120"/>
      <c s="209"/>
      <c s="209"/>
      <c s="209"/>
      <c s="120"/>
      <c s="209"/>
      <c s="120"/>
      <c s="209"/>
      <c s="120"/>
      <c s="120"/>
      <c s="120"/>
      <c s="209"/>
      <c s="209"/>
      <c s="120"/>
      <c s="120"/>
      <c s="120"/>
      <c s="120"/>
      <c s="120"/>
      <c s="120"/>
      <c s="120"/>
      <c s="120"/>
      <c s="30"/>
      <c s="120"/>
      <c s="120"/>
      <c s="370"/>
      <c s="370"/>
      <c s="23"/>
      <c s="370"/>
      <c s="370"/>
      <c s="370"/>
      <c s="120"/>
      <c s="209"/>
      <c s="120"/>
      <c s="120"/>
      <c s="120"/>
      <c s="120"/>
      <c s="178"/>
      <c s="120"/>
      <c s="120"/>
      <c s="120"/>
      <c s="316"/>
    </row>
    <row ht="12.75" customHeight="1">
      <c s="223" t="s">
        <v>267</v>
      </c>
      <c s="88"/>
      <c r="J317" s="14" t="s">
        <v>69</v>
      </c>
      <c r="N317" s="8"/>
      <c s="8"/>
      <c s="88"/>
      <c s="8"/>
      <c s="88"/>
      <c s="85"/>
      <c s="88"/>
      <c s="8"/>
      <c s="88"/>
      <c s="8"/>
      <c s="88"/>
      <c s="8"/>
      <c s="8"/>
      <c s="8"/>
      <c s="8"/>
      <c s="8"/>
      <c s="8"/>
      <c s="8"/>
      <c s="8"/>
      <c s="8"/>
      <c s="8"/>
      <c s="8"/>
      <c s="8"/>
      <c s="384">
        <v>75.932</v>
      </c>
      <c s="137"/>
      <c s="137"/>
      <c s="137"/>
      <c s="338">
        <v>139633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>
      <c s="223" t="s">
        <v>303</v>
      </c>
      <c s="88"/>
      <c r="J318" s="14" t="s">
        <v>441</v>
      </c>
      <c r="N318" s="8"/>
      <c s="8"/>
      <c s="88"/>
      <c s="8"/>
      <c s="88"/>
      <c s="85"/>
      <c s="88"/>
      <c s="8"/>
      <c s="88"/>
      <c s="8"/>
      <c s="88"/>
      <c s="8"/>
      <c s="8"/>
      <c s="8"/>
      <c s="8"/>
      <c s="8"/>
      <c s="8"/>
      <c s="8"/>
      <c s="8"/>
      <c s="8"/>
      <c s="8"/>
      <c s="8"/>
      <c s="8"/>
      <c s="384">
        <v>79.264</v>
      </c>
      <c s="137"/>
      <c s="137"/>
      <c s="137"/>
      <c s="338">
        <v>535507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223" t="s">
        <v>73</v>
      </c>
      <c s="88"/>
      <c s="102"/>
      <c s="102"/>
      <c s="102"/>
      <c s="102"/>
      <c s="102"/>
      <c s="102"/>
      <c s="102"/>
      <c s="14" t="s">
        <v>163</v>
      </c>
      <c s="102"/>
      <c s="102"/>
      <c s="102"/>
      <c r="P319" s="88"/>
      <c r="R319" s="88"/>
      <c s="85"/>
      <c s="88"/>
      <c r="V319" s="88"/>
      <c r="X319" s="88"/>
      <c r="AK319" s="384">
        <v>79.717</v>
      </c>
      <c s="137"/>
      <c s="137"/>
      <c s="137"/>
      <c s="338">
        <v>324467</v>
      </c>
      <c s="137"/>
      <c s="137"/>
      <c s="137"/>
      <c s="137"/>
      <c s="137"/>
      <c s="320"/>
      <c s="157"/>
      <c s="157"/>
      <c s="157"/>
      <c s="306"/>
      <c s="320"/>
      <c s="137"/>
      <c s="137"/>
      <c s="137"/>
      <c s="137"/>
      <c s="229"/>
    </row>
    <row ht="12.75" customHeight="1" s="8" customFormat="1">
      <c s="104" t="s">
        <v>318</v>
      </c>
      <c s="88"/>
      <c s="102"/>
      <c s="102"/>
      <c s="102"/>
      <c s="102"/>
      <c s="102"/>
      <c s="102"/>
      <c s="102"/>
      <c s="198" t="s">
        <v>473</v>
      </c>
      <c s="102"/>
      <c s="102"/>
      <c s="102"/>
      <c r="P320" s="88"/>
      <c r="R320" s="88"/>
      <c s="85"/>
      <c s="88"/>
      <c r="V320" s="88"/>
      <c r="X320" s="88"/>
      <c r="AK320" s="384">
        <v>80.277</v>
      </c>
      <c s="137"/>
      <c s="137"/>
      <c s="137"/>
      <c s="338">
        <v>88043</v>
      </c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321" s="88"/>
      <c r="R321" s="88"/>
      <c s="85"/>
      <c s="88"/>
      <c r="V321" s="88"/>
      <c r="X321" s="88"/>
      <c r="AK321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322" s="88"/>
      <c r="R322" s="88"/>
      <c s="85"/>
      <c s="88"/>
      <c r="V322" s="88"/>
      <c r="X322" s="88"/>
      <c r="AK322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323" s="88"/>
      <c r="R323" s="88"/>
      <c s="85"/>
      <c s="88"/>
      <c r="V323" s="88"/>
      <c r="X323" s="88"/>
      <c r="AK323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324" s="88"/>
      <c r="R324" s="88"/>
      <c s="85"/>
      <c s="88"/>
      <c r="V324" s="88"/>
      <c r="X324" s="88"/>
      <c r="AK324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325" s="88"/>
      <c r="R325" s="88"/>
      <c s="85"/>
      <c s="88"/>
      <c r="V325" s="88"/>
      <c r="X325" s="88"/>
      <c r="AK325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326" s="88"/>
      <c r="R326" s="88"/>
      <c s="85"/>
      <c s="88"/>
      <c r="V326" s="88"/>
      <c r="X326" s="88"/>
      <c r="AK326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327" s="88"/>
      <c r="R327" s="88"/>
      <c s="85"/>
      <c s="88"/>
      <c r="V327" s="88"/>
      <c r="X327" s="88"/>
      <c r="AK327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328" s="88"/>
      <c r="R328" s="88"/>
      <c s="85"/>
      <c s="88"/>
      <c r="V328" s="88"/>
      <c r="X328" s="88"/>
      <c r="AK328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329" s="88"/>
      <c r="R329" s="88"/>
      <c s="85"/>
      <c s="88"/>
      <c r="V329" s="88"/>
      <c r="X329" s="88"/>
      <c r="AK329" s="384"/>
      <c s="137"/>
      <c s="137"/>
      <c s="137"/>
      <c s="338"/>
      <c s="137"/>
      <c s="137"/>
      <c s="137"/>
      <c s="137"/>
      <c s="137"/>
      <c s="320"/>
      <c s="137"/>
      <c s="137"/>
      <c s="137"/>
      <c s="306"/>
      <c s="320"/>
      <c s="137"/>
      <c s="137"/>
      <c s="137"/>
      <c s="137"/>
      <c s="229"/>
    </row>
    <row ht="12.75" customHeight="1" s="8" customFormat="1">
      <c s="107"/>
      <c r="AO330" s="264"/>
      <c s="264"/>
      <c s="264"/>
      <c s="264"/>
      <c s="264"/>
      <c s="264"/>
      <c r="BE330" s="229"/>
    </row>
    <row ht="12.75" customHeight="1" s="8" customFormat="1">
      <c s="372"/>
      <c s="347"/>
      <c s="102"/>
      <c s="102"/>
      <c s="102"/>
      <c s="102"/>
      <c s="102"/>
      <c s="102"/>
      <c s="102"/>
      <c s="102"/>
      <c s="102"/>
      <c s="102"/>
      <c s="102"/>
      <c r="P331" s="349"/>
      <c r="R331" s="88"/>
      <c s="88"/>
      <c s="88"/>
      <c r="V331" s="88"/>
      <c r="X331" s="88"/>
      <c r="AB331" s="88"/>
      <c s="88"/>
      <c r="AL331" s="349"/>
      <c r="AO331" s="264"/>
      <c s="264"/>
      <c s="308"/>
      <c s="264"/>
      <c s="264"/>
      <c s="264"/>
      <c r="AV331" s="88"/>
      <c r="BA331" s="99"/>
      <c r="BE331" s="229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332" s="349"/>
      <c r="R332" s="88"/>
      <c s="88"/>
      <c s="88"/>
      <c r="V332" s="88"/>
      <c r="X332" s="88"/>
      <c r="AB332" s="88"/>
      <c s="88"/>
      <c r="AK332" s="148"/>
      <c s="264"/>
      <c s="264"/>
      <c s="264"/>
      <c s="308"/>
      <c s="264"/>
      <c s="264"/>
      <c s="264"/>
      <c s="264"/>
      <c s="264"/>
      <c s="308"/>
      <c s="264"/>
      <c s="264"/>
      <c s="264"/>
      <c r="AZ332" s="320"/>
      <c s="264"/>
      <c s="264"/>
      <c s="264"/>
      <c s="264"/>
      <c s="229"/>
    </row>
    <row ht="12.75" customHeight="1" s="8" customFormat="1">
      <c s="19"/>
      <c s="349"/>
      <c s="102"/>
      <c s="102"/>
      <c s="102"/>
      <c s="102"/>
      <c s="102"/>
      <c s="102"/>
      <c s="102"/>
      <c s="14"/>
      <c s="102"/>
      <c s="102"/>
      <c s="102"/>
      <c r="P333" s="349"/>
      <c r="R333" s="88"/>
      <c s="88"/>
      <c s="88"/>
      <c r="V333" s="88"/>
      <c r="X333" s="88"/>
      <c r="AB333" s="88"/>
      <c s="88"/>
      <c r="AK333" s="148"/>
      <c s="264"/>
      <c s="264"/>
      <c s="264"/>
      <c s="308"/>
      <c s="264"/>
      <c s="264"/>
      <c s="264"/>
      <c s="264"/>
      <c s="264"/>
      <c s="308"/>
      <c s="264"/>
      <c s="264"/>
      <c s="264"/>
      <c r="AZ333" s="320"/>
      <c s="264"/>
      <c s="264"/>
      <c s="264"/>
      <c s="264"/>
      <c s="229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334" s="349"/>
      <c r="R334" s="88"/>
      <c s="88"/>
      <c s="88"/>
      <c r="V334" s="88"/>
      <c r="X334" s="88"/>
      <c r="AB334" s="88"/>
      <c s="88"/>
      <c r="AK334" s="148"/>
      <c s="264"/>
      <c s="264"/>
      <c s="264"/>
      <c s="308"/>
      <c s="264"/>
      <c s="264"/>
      <c s="264"/>
      <c s="264"/>
      <c s="264"/>
      <c s="308"/>
      <c s="264"/>
      <c s="264"/>
      <c s="264"/>
      <c r="AZ334" s="320"/>
      <c s="264"/>
      <c s="264"/>
      <c s="264"/>
      <c s="264"/>
      <c s="229"/>
    </row>
    <row ht="12.75" customHeight="1" s="8" customFormat="1">
      <c s="149"/>
      <c s="88"/>
      <c s="102"/>
      <c s="102"/>
      <c s="102"/>
      <c s="102"/>
      <c s="102"/>
      <c s="102"/>
      <c s="102"/>
      <c s="88"/>
      <c s="102"/>
      <c s="102"/>
      <c s="102"/>
      <c r="P335" s="349"/>
      <c r="R335" s="88"/>
      <c s="88"/>
      <c s="88"/>
      <c r="V335" s="88"/>
      <c r="X335" s="88"/>
      <c r="AB335" s="88"/>
      <c s="88"/>
      <c r="AK335" s="148"/>
      <c s="264"/>
      <c s="264"/>
      <c s="264"/>
      <c s="308"/>
      <c s="264"/>
      <c s="264"/>
      <c s="264"/>
      <c s="264"/>
      <c s="264"/>
      <c s="308"/>
      <c s="264"/>
      <c s="264"/>
      <c s="264"/>
      <c r="AZ335" s="320"/>
      <c s="264"/>
      <c s="264"/>
      <c s="264"/>
      <c s="264"/>
      <c s="229"/>
    </row>
    <row ht="12.75" customHeight="1" s="8" customFormat="1">
      <c s="107"/>
      <c r="AO336" s="264"/>
      <c s="264"/>
      <c s="264"/>
      <c s="264"/>
      <c s="264"/>
      <c s="264"/>
      <c r="BE336" s="229"/>
    </row>
    <row ht="12.75" customHeight="1" s="8" customFormat="1">
      <c s="372"/>
      <c s="133"/>
      <c s="133"/>
      <c s="133"/>
      <c s="133"/>
      <c s="133"/>
      <c s="133"/>
      <c s="133"/>
      <c s="133"/>
      <c s="133"/>
      <c s="133"/>
      <c s="133"/>
      <c s="133"/>
      <c s="216"/>
      <c s="216"/>
      <c s="280"/>
      <c s="216"/>
      <c s="280"/>
      <c s="328"/>
      <c s="280"/>
      <c s="216"/>
      <c s="280"/>
      <c s="216"/>
      <c s="280"/>
      <c s="216"/>
      <c s="216"/>
      <c s="216"/>
      <c s="216"/>
      <c s="216"/>
      <c s="216"/>
      <c s="216"/>
      <c s="216"/>
      <c s="216"/>
      <c s="216"/>
      <c s="216"/>
      <c s="216"/>
      <c s="216"/>
      <c s="362"/>
      <c s="216"/>
      <c s="216"/>
      <c s="35"/>
      <c s="35"/>
      <c s="113"/>
      <c s="35"/>
      <c s="35"/>
      <c s="35"/>
      <c s="216"/>
      <c s="295"/>
      <c s="216"/>
      <c s="216"/>
      <c s="216"/>
      <c s="216"/>
      <c s="295"/>
      <c s="216"/>
      <c s="216"/>
      <c s="216"/>
      <c s="3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338" s="88"/>
      <c r="R338" s="88"/>
      <c s="85"/>
      <c s="88"/>
      <c r="V338" s="88"/>
      <c r="X338" s="88"/>
      <c r="AK338" s="384"/>
      <c s="264"/>
      <c s="264"/>
      <c s="264"/>
      <c s="338"/>
      <c s="264"/>
      <c s="264"/>
      <c s="264"/>
      <c s="264"/>
      <c s="264"/>
      <c s="320"/>
      <c s="264"/>
      <c s="264"/>
      <c s="264"/>
      <c r="AZ338" s="320"/>
      <c s="264"/>
      <c s="264"/>
      <c s="264"/>
      <c s="264"/>
      <c s="229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339" s="88"/>
      <c r="R339" s="88"/>
      <c s="85"/>
      <c s="88"/>
      <c r="V339" s="88"/>
      <c r="X339" s="88"/>
      <c r="AK339" s="384"/>
      <c s="264"/>
      <c s="264"/>
      <c s="264"/>
      <c s="338"/>
      <c s="264"/>
      <c s="264"/>
      <c s="264"/>
      <c s="264"/>
      <c s="264"/>
      <c s="320"/>
      <c s="264"/>
      <c s="264"/>
      <c s="264"/>
      <c r="AZ339" s="320"/>
      <c s="264"/>
      <c s="264"/>
      <c s="264"/>
      <c s="264"/>
      <c s="229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340" s="88"/>
      <c r="R340" s="88"/>
      <c s="85"/>
      <c s="88"/>
      <c r="V340" s="88"/>
      <c r="X340" s="88"/>
      <c r="AK340" s="384"/>
      <c s="264"/>
      <c s="264"/>
      <c s="264"/>
      <c s="338"/>
      <c s="264"/>
      <c s="264"/>
      <c s="264"/>
      <c s="264"/>
      <c s="264"/>
      <c s="320"/>
      <c s="264"/>
      <c s="264"/>
      <c s="264"/>
      <c r="AZ340" s="320"/>
      <c s="264"/>
      <c s="264"/>
      <c s="264"/>
      <c s="264"/>
      <c s="229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341" s="88"/>
      <c r="R341" s="88"/>
      <c s="85"/>
      <c s="88"/>
      <c r="V341" s="88"/>
      <c r="X341" s="88"/>
      <c r="AK341" s="384"/>
      <c s="264"/>
      <c s="264"/>
      <c s="264"/>
      <c s="338"/>
      <c s="264"/>
      <c s="264"/>
      <c s="264"/>
      <c s="264"/>
      <c s="264"/>
      <c s="320"/>
      <c s="264"/>
      <c s="264"/>
      <c s="264"/>
      <c r="AZ341" s="320"/>
      <c s="264"/>
      <c s="264"/>
      <c s="264"/>
      <c s="264"/>
      <c s="229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342" s="88"/>
      <c r="R342" s="88"/>
      <c s="85"/>
      <c s="88"/>
      <c r="V342" s="88"/>
      <c r="X342" s="88"/>
      <c r="AK342" s="384"/>
      <c s="264"/>
      <c s="264"/>
      <c s="264"/>
      <c s="338"/>
      <c s="264"/>
      <c s="264"/>
      <c s="264"/>
      <c s="264"/>
      <c s="264"/>
      <c s="320"/>
      <c s="264"/>
      <c s="264"/>
      <c s="264"/>
      <c r="AZ342" s="320"/>
      <c s="264"/>
      <c s="264"/>
      <c s="264"/>
      <c s="264"/>
      <c s="229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343" s="88"/>
      <c r="R343" s="88"/>
      <c s="85"/>
      <c s="88"/>
      <c r="V343" s="88"/>
      <c r="X343" s="88"/>
      <c r="AK343" s="384"/>
      <c s="264"/>
      <c s="264"/>
      <c s="264"/>
      <c s="338"/>
      <c s="264"/>
      <c s="264"/>
      <c s="264"/>
      <c s="264"/>
      <c s="264"/>
      <c s="320"/>
      <c s="264"/>
      <c s="264"/>
      <c s="264"/>
      <c r="AZ343" s="320"/>
      <c s="264"/>
      <c s="264"/>
      <c s="264"/>
      <c s="264"/>
      <c s="229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344" s="88"/>
      <c r="R344" s="88"/>
      <c s="85"/>
      <c s="88"/>
      <c r="V344" s="88"/>
      <c r="X344" s="88"/>
      <c r="AK344" s="384"/>
      <c s="264"/>
      <c s="264"/>
      <c s="264"/>
      <c s="338"/>
      <c s="264"/>
      <c s="264"/>
      <c s="264"/>
      <c s="264"/>
      <c s="264"/>
      <c s="320"/>
      <c s="264"/>
      <c s="264"/>
      <c s="264"/>
      <c r="AZ344" s="320"/>
      <c s="264"/>
      <c s="264"/>
      <c s="264"/>
      <c s="264"/>
      <c s="229"/>
    </row>
    <row ht="12.75" customHeight="1" s="8" customFormat="1">
      <c s="149"/>
      <c s="88"/>
      <c s="102"/>
      <c s="102"/>
      <c s="102"/>
      <c s="102"/>
      <c s="102"/>
      <c s="102"/>
      <c s="102"/>
      <c s="14"/>
      <c s="102"/>
      <c s="102"/>
      <c s="102"/>
      <c r="P345" s="88"/>
      <c r="R345" s="88"/>
      <c s="85"/>
      <c s="88"/>
      <c r="V345" s="88"/>
      <c r="X345" s="88"/>
      <c r="AK345" s="384"/>
      <c s="264"/>
      <c s="264"/>
      <c s="264"/>
      <c s="338"/>
      <c s="264"/>
      <c s="264"/>
      <c s="264"/>
      <c s="264"/>
      <c s="264"/>
      <c s="320"/>
      <c s="264"/>
      <c s="264"/>
      <c s="264"/>
      <c r="AZ345" s="320"/>
      <c s="264"/>
      <c s="264"/>
      <c s="264"/>
      <c s="264"/>
      <c s="229"/>
    </row>
    <row ht="12.75" customHeight="1">
      <c s="149"/>
      <c s="88"/>
      <c r="J346" s="14"/>
      <c r="N346" s="8"/>
      <c s="8"/>
      <c s="88"/>
      <c s="8"/>
      <c s="88"/>
      <c s="85"/>
      <c s="88"/>
      <c s="8"/>
      <c s="88"/>
      <c s="8"/>
      <c s="88"/>
      <c s="8"/>
      <c s="8"/>
      <c s="8"/>
      <c s="8"/>
      <c s="8"/>
      <c s="8"/>
      <c s="8"/>
      <c s="8"/>
      <c s="8"/>
      <c s="8"/>
      <c s="8"/>
      <c s="8"/>
      <c s="384"/>
      <c s="264"/>
      <c s="264"/>
      <c s="264"/>
      <c s="338"/>
      <c s="264"/>
      <c s="264"/>
      <c s="264"/>
      <c s="264"/>
      <c s="264"/>
      <c s="320"/>
      <c s="264"/>
      <c s="264"/>
      <c s="264"/>
      <c s="8"/>
      <c s="320"/>
      <c s="264"/>
      <c s="264"/>
      <c s="264"/>
      <c s="264"/>
      <c s="229"/>
    </row>
    <row ht="12.75" customHeight="1">
      <c s="149"/>
      <c s="88"/>
      <c r="J347" s="14"/>
      <c r="N347" s="8"/>
      <c s="8"/>
      <c s="88"/>
      <c s="8"/>
      <c s="88"/>
      <c s="85"/>
      <c s="88"/>
      <c s="8"/>
      <c s="88"/>
      <c s="8"/>
      <c s="88"/>
      <c s="8"/>
      <c s="8"/>
      <c s="8"/>
      <c s="8"/>
      <c s="8"/>
      <c s="8"/>
      <c s="8"/>
      <c s="8"/>
      <c s="8"/>
      <c s="8"/>
      <c s="8"/>
      <c s="8"/>
      <c s="384"/>
      <c s="264"/>
      <c s="264"/>
      <c s="264"/>
      <c s="338"/>
      <c s="264"/>
      <c s="264"/>
      <c s="264"/>
      <c s="264"/>
      <c s="264"/>
      <c s="320"/>
      <c s="264"/>
      <c s="264"/>
      <c s="264"/>
      <c s="8"/>
      <c s="320"/>
      <c s="264"/>
      <c s="264"/>
      <c s="264"/>
      <c s="264"/>
      <c s="229"/>
    </row>
    <row ht="12.75" customHeight="1">
      <c s="149"/>
      <c s="88"/>
      <c r="J348" s="14"/>
      <c r="N348" s="8"/>
      <c s="8"/>
      <c s="88"/>
      <c s="8"/>
      <c s="88"/>
      <c s="85"/>
      <c s="88"/>
      <c s="8"/>
      <c s="88"/>
      <c s="8"/>
      <c s="88"/>
      <c s="8"/>
      <c s="8"/>
      <c s="8"/>
      <c s="8"/>
      <c s="8"/>
      <c s="8"/>
      <c s="8"/>
      <c s="8"/>
      <c s="8"/>
      <c s="8"/>
      <c s="8"/>
      <c s="8"/>
      <c s="8"/>
      <c s="190"/>
      <c s="8"/>
      <c s="8"/>
      <c s="8"/>
      <c s="8"/>
      <c s="85"/>
      <c s="8"/>
      <c s="8"/>
      <c s="8"/>
      <c s="8"/>
      <c s="99"/>
      <c s="8"/>
      <c s="8"/>
      <c s="8"/>
      <c s="8"/>
      <c s="99"/>
      <c s="8"/>
      <c s="8"/>
      <c s="8"/>
      <c s="229"/>
    </row>
    <row ht="12.75" customHeight="1">
      <c s="149"/>
      <c s="88"/>
      <c r="J349" s="14"/>
      <c r="N349" s="8"/>
      <c s="8"/>
      <c s="88"/>
      <c s="8"/>
      <c s="88"/>
      <c s="85"/>
      <c s="88"/>
      <c s="8"/>
      <c s="88"/>
      <c s="8"/>
      <c s="88"/>
      <c s="8"/>
      <c s="8"/>
      <c s="8"/>
      <c s="8"/>
      <c s="8"/>
      <c s="8"/>
      <c s="8"/>
      <c s="8"/>
      <c s="8"/>
      <c s="8"/>
      <c s="8"/>
      <c s="8"/>
      <c s="8"/>
      <c s="190"/>
      <c s="8"/>
      <c s="8"/>
      <c s="8"/>
      <c s="8"/>
      <c s="85"/>
      <c s="8"/>
      <c s="8"/>
      <c s="8"/>
      <c s="8"/>
      <c s="99"/>
      <c s="8"/>
      <c s="8"/>
      <c s="8"/>
      <c s="8"/>
      <c s="99"/>
      <c s="8"/>
      <c s="8"/>
      <c s="8"/>
      <c s="229"/>
    </row>
    <row ht="12.75" customHeight="1">
      <c s="149"/>
      <c s="88"/>
      <c r="J350" s="14"/>
      <c r="N350" s="8"/>
      <c s="8"/>
      <c s="88"/>
      <c s="8"/>
      <c s="88"/>
      <c s="85"/>
      <c s="88"/>
      <c s="8"/>
      <c s="88"/>
      <c s="8"/>
      <c s="88"/>
      <c s="8"/>
      <c s="8"/>
      <c s="8"/>
      <c s="8"/>
      <c s="8"/>
      <c s="8"/>
      <c s="8"/>
      <c s="8"/>
      <c s="8"/>
      <c s="8"/>
      <c s="8"/>
      <c s="8"/>
      <c s="8"/>
      <c s="190"/>
      <c s="8"/>
      <c s="8"/>
      <c s="8"/>
      <c s="8"/>
      <c s="85"/>
      <c s="8"/>
      <c s="8"/>
      <c s="8"/>
      <c s="8"/>
      <c s="99"/>
      <c s="8"/>
      <c s="8"/>
      <c s="8"/>
      <c s="8"/>
      <c s="99"/>
      <c s="8"/>
      <c s="8"/>
      <c s="8"/>
      <c s="229"/>
    </row>
    <row ht="12.75" customHeight="1">
      <c s="149"/>
      <c s="88"/>
      <c r="J351" s="14"/>
      <c r="N351" s="8"/>
      <c s="8"/>
      <c s="88"/>
      <c s="8"/>
      <c s="88"/>
      <c s="85"/>
      <c s="88"/>
      <c s="8"/>
      <c s="88"/>
      <c s="8"/>
      <c s="88"/>
      <c s="8"/>
      <c s="8"/>
      <c s="8"/>
      <c s="8"/>
      <c s="8"/>
      <c s="8"/>
      <c s="8"/>
      <c s="8"/>
      <c s="8"/>
      <c s="8"/>
      <c s="8"/>
      <c s="8"/>
      <c s="8"/>
      <c s="190"/>
      <c s="8"/>
      <c s="8"/>
      <c s="8"/>
      <c s="8"/>
      <c s="85"/>
      <c s="8"/>
      <c s="8"/>
      <c s="8"/>
      <c s="8"/>
      <c s="99"/>
      <c s="8"/>
      <c s="8"/>
      <c s="8"/>
      <c s="8"/>
      <c s="99"/>
      <c s="8"/>
      <c s="8"/>
      <c s="8"/>
      <c s="229"/>
    </row>
    <row ht="14.1" customHeight="1">
      <c s="35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345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290"/>
      <c s="195"/>
    </row>
  </sheetData>
  <mergeCells count="909">
    <mergeCell ref="A12:G12"/>
    <mergeCell ref="H12:AB12"/>
    <mergeCell ref="AC12:AL12"/>
    <mergeCell ref="AM12:AS12"/>
    <mergeCell ref="AQ20:AU20"/>
    <mergeCell ref="AM10:AS10"/>
    <mergeCell ref="AM11:AS11"/>
    <mergeCell ref="AQ19:AU19"/>
    <mergeCell ref="H9:AB9"/>
    <mergeCell ref="H8:AB8"/>
    <mergeCell ref="H7:AB7"/>
    <mergeCell ref="AQ16:AU16"/>
    <mergeCell ref="AQ17:AU17"/>
    <mergeCell ref="AQ18:AU18"/>
    <mergeCell ref="AQ30:AU30"/>
    <mergeCell ref="AQ31:AU31"/>
    <mergeCell ref="AQ32:AU32"/>
    <mergeCell ref="H3:AB3"/>
    <mergeCell ref="H10:AB10"/>
    <mergeCell ref="H11:AB11"/>
    <mergeCell ref="H6:AB6"/>
    <mergeCell ref="AQ26:AU26"/>
    <mergeCell ref="AQ27:AU27"/>
    <mergeCell ref="AS24:AU24"/>
    <mergeCell ref="AS37:AU37"/>
    <mergeCell ref="AQ41:AU41"/>
    <mergeCell ref="AQ42:AU42"/>
    <mergeCell ref="AQ28:AU28"/>
    <mergeCell ref="AQ29:AU29"/>
    <mergeCell ref="AQ21:AU21"/>
    <mergeCell ref="AQ23:AU23"/>
    <mergeCell ref="AQ35:AU35"/>
    <mergeCell ref="AQ39:AU39"/>
    <mergeCell ref="AR38:AU38"/>
    <mergeCell ref="AK67:AN67"/>
    <mergeCell ref="AK70:AN70"/>
    <mergeCell ref="AK71:AN71"/>
    <mergeCell ref="AO74:AT74"/>
    <mergeCell ref="AQ33:AU33"/>
    <mergeCell ref="AQ47:AU47"/>
    <mergeCell ref="AQ48:AU48"/>
    <mergeCell ref="AQ49:AU49"/>
    <mergeCell ref="AQ50:AU50"/>
    <mergeCell ref="AQ64:AT64"/>
    <mergeCell ref="AK76:AN76"/>
    <mergeCell ref="AK77:AN77"/>
    <mergeCell ref="AK78:AN78"/>
    <mergeCell ref="AK79:AN79"/>
    <mergeCell ref="AU67:AY67"/>
    <mergeCell ref="AW64:AY64"/>
    <mergeCell ref="AK72:AN72"/>
    <mergeCell ref="AK73:AN73"/>
    <mergeCell ref="AK74:AN74"/>
    <mergeCell ref="AK75:AN75"/>
    <mergeCell ref="AK85:AN85"/>
    <mergeCell ref="AK86:AN86"/>
    <mergeCell ref="AK87:AN87"/>
    <mergeCell ref="AK90:AN90"/>
    <mergeCell ref="AK80:AN80"/>
    <mergeCell ref="AK81:AN81"/>
    <mergeCell ref="AK82:AN82"/>
    <mergeCell ref="AK84:AN84"/>
    <mergeCell ref="AK95:AN95"/>
    <mergeCell ref="AK96:AN96"/>
    <mergeCell ref="AK97:AN97"/>
    <mergeCell ref="AK100:AN100"/>
    <mergeCell ref="AK91:AN91"/>
    <mergeCell ref="AK92:AN92"/>
    <mergeCell ref="AK93:AN93"/>
    <mergeCell ref="AK94:AN94"/>
    <mergeCell ref="AK105:AN105"/>
    <mergeCell ref="AK106:AN106"/>
    <mergeCell ref="AK107:AN107"/>
    <mergeCell ref="AK108:AN108"/>
    <mergeCell ref="AK101:AN101"/>
    <mergeCell ref="AK102:AN102"/>
    <mergeCell ref="AK103:AN103"/>
    <mergeCell ref="AK104:AN104"/>
    <mergeCell ref="AK128:AN128"/>
    <mergeCell ref="AK129:AN129"/>
    <mergeCell ref="AK130:AN130"/>
    <mergeCell ref="AK131:AN131"/>
    <mergeCell ref="AK113:AN113"/>
    <mergeCell ref="AK114:AN114"/>
    <mergeCell ref="AK126:AN126"/>
    <mergeCell ref="AK127:AN127"/>
    <mergeCell ref="AJ123:AO123"/>
    <mergeCell ref="AO126:AT126"/>
    <mergeCell ref="AK138:AN138"/>
    <mergeCell ref="AK139:AN139"/>
    <mergeCell ref="AK140:AN140"/>
    <mergeCell ref="AK141:AN141"/>
    <mergeCell ref="AK132:AN132"/>
    <mergeCell ref="AK133:AN133"/>
    <mergeCell ref="AK134:AN134"/>
    <mergeCell ref="AK135:AN135"/>
    <mergeCell ref="AK146:AN146"/>
    <mergeCell ref="AK147:AN147"/>
    <mergeCell ref="AK148:AN148"/>
    <mergeCell ref="AK149:AN149"/>
    <mergeCell ref="AK142:AN142"/>
    <mergeCell ref="AK143:AN143"/>
    <mergeCell ref="AK144:AN144"/>
    <mergeCell ref="AK145:AN145"/>
    <mergeCell ref="AK154:AN154"/>
    <mergeCell ref="AK155:AN155"/>
    <mergeCell ref="AK156:AN156"/>
    <mergeCell ref="AK157:AN157"/>
    <mergeCell ref="AK150:AN150"/>
    <mergeCell ref="AK151:AN151"/>
    <mergeCell ref="AK152:AN152"/>
    <mergeCell ref="AK153:AN153"/>
    <mergeCell ref="AK164:AN164"/>
    <mergeCell ref="AK165:AN165"/>
    <mergeCell ref="AK166:AN166"/>
    <mergeCell ref="AK167:AN167"/>
    <mergeCell ref="AK160:AN160"/>
    <mergeCell ref="AK161:AN161"/>
    <mergeCell ref="AK162:AN162"/>
    <mergeCell ref="AK163:AN163"/>
    <mergeCell ref="AK188:AN188"/>
    <mergeCell ref="AK172:AN172"/>
    <mergeCell ref="AK173:AN173"/>
    <mergeCell ref="AK174:AN174"/>
    <mergeCell ref="AK175:AN175"/>
    <mergeCell ref="AK168:AN168"/>
    <mergeCell ref="AK169:AN169"/>
    <mergeCell ref="AK170:AN170"/>
    <mergeCell ref="AK171:AN171"/>
    <mergeCell ref="AK193:AN193"/>
    <mergeCell ref="AK194:AN194"/>
    <mergeCell ref="AK195:AN195"/>
    <mergeCell ref="AK196:AN196"/>
    <mergeCell ref="AK189:AN189"/>
    <mergeCell ref="AK190:AN190"/>
    <mergeCell ref="AK191:AN191"/>
    <mergeCell ref="AK192:AN192"/>
    <mergeCell ref="AK202:AN202"/>
    <mergeCell ref="AK203:AN203"/>
    <mergeCell ref="AK204:AN204"/>
    <mergeCell ref="AK205:AN205"/>
    <mergeCell ref="AK197:AN197"/>
    <mergeCell ref="AK199:AN199"/>
    <mergeCell ref="AK200:AN200"/>
    <mergeCell ref="AK201:AN201"/>
    <mergeCell ref="AK213:AN213"/>
    <mergeCell ref="AK214:AN214"/>
    <mergeCell ref="AK215:AN215"/>
    <mergeCell ref="AK216:AN216"/>
    <mergeCell ref="AK207:AN207"/>
    <mergeCell ref="AK208:AN208"/>
    <mergeCell ref="AK211:AN211"/>
    <mergeCell ref="AK212:AN212"/>
    <mergeCell ref="AK222:AN222"/>
    <mergeCell ref="AK223:AN223"/>
    <mergeCell ref="AK224:AN224"/>
    <mergeCell ref="AK225:AN225"/>
    <mergeCell ref="AK217:AN217"/>
    <mergeCell ref="AK218:AN218"/>
    <mergeCell ref="AK219:AN219"/>
    <mergeCell ref="AK220:AN220"/>
    <mergeCell ref="AK226:AN226"/>
    <mergeCell ref="AK227:AN227"/>
    <mergeCell ref="AK244:AN244"/>
    <mergeCell ref="AK245:AN245"/>
    <mergeCell ref="AJ241:AO241"/>
    <mergeCell ref="AO245:AT245"/>
    <mergeCell ref="AK242:AN242"/>
    <mergeCell ref="AK252:AN252"/>
    <mergeCell ref="AK253:AN253"/>
    <mergeCell ref="AK254:AN254"/>
    <mergeCell ref="AK255:AN255"/>
    <mergeCell ref="AK246:AN246"/>
    <mergeCell ref="AK247:AN247"/>
    <mergeCell ref="AK248:AN248"/>
    <mergeCell ref="AK251:AN251"/>
    <mergeCell ref="AK260:AN260"/>
    <mergeCell ref="AK261:AN261"/>
    <mergeCell ref="AK262:AN262"/>
    <mergeCell ref="AK263:AN263"/>
    <mergeCell ref="AK256:AN256"/>
    <mergeCell ref="AK257:AN257"/>
    <mergeCell ref="AK258:AN258"/>
    <mergeCell ref="AK259:AN259"/>
    <mergeCell ref="AK268:AN268"/>
    <mergeCell ref="AK269:AN269"/>
    <mergeCell ref="AK270:AN270"/>
    <mergeCell ref="AK273:AN273"/>
    <mergeCell ref="AK264:AN264"/>
    <mergeCell ref="AK265:AN265"/>
    <mergeCell ref="AK266:AN266"/>
    <mergeCell ref="AK267:AN267"/>
    <mergeCell ref="AK286:AN286"/>
    <mergeCell ref="AK287:AN287"/>
    <mergeCell ref="AK280:AN280"/>
    <mergeCell ref="AK281:AN281"/>
    <mergeCell ref="AK282:AN282"/>
    <mergeCell ref="AK283:AN283"/>
    <mergeCell ref="AO75:AT75"/>
    <mergeCell ref="AO76:AT76"/>
    <mergeCell ref="AO77:AT77"/>
    <mergeCell ref="AK284:AN284"/>
    <mergeCell ref="AK285:AN285"/>
    <mergeCell ref="AK274:AN274"/>
    <mergeCell ref="AK275:AN275"/>
    <mergeCell ref="AK276:AN276"/>
    <mergeCell ref="AK279:AN279"/>
    <mergeCell ref="AO78:AT78"/>
    <mergeCell ref="AO79:AT79"/>
    <mergeCell ref="AO80:AT80"/>
    <mergeCell ref="AO81:AT81"/>
    <mergeCell ref="AK288:AN288"/>
    <mergeCell ref="AO67:AT67"/>
    <mergeCell ref="AO70:AT70"/>
    <mergeCell ref="AO71:AT71"/>
    <mergeCell ref="AO72:AT72"/>
    <mergeCell ref="AO73:AT73"/>
    <mergeCell ref="AO87:AT87"/>
    <mergeCell ref="AO90:AT90"/>
    <mergeCell ref="AO91:AT91"/>
    <mergeCell ref="AO92:AT92"/>
    <mergeCell ref="AO82:AT82"/>
    <mergeCell ref="AO84:AT84"/>
    <mergeCell ref="AO85:AT85"/>
    <mergeCell ref="AO86:AT86"/>
    <mergeCell ref="AO97:AT97"/>
    <mergeCell ref="AO100:AT100"/>
    <mergeCell ref="AO101:AT101"/>
    <mergeCell ref="AO102:AT102"/>
    <mergeCell ref="AO93:AT93"/>
    <mergeCell ref="AO94:AT94"/>
    <mergeCell ref="AO95:AT95"/>
    <mergeCell ref="AO96:AT96"/>
    <mergeCell ref="AO107:AT107"/>
    <mergeCell ref="AO108:AT108"/>
    <mergeCell ref="AO109:AT109"/>
    <mergeCell ref="AO110:AT110"/>
    <mergeCell ref="AO103:AT103"/>
    <mergeCell ref="AO104:AT104"/>
    <mergeCell ref="AO105:AT105"/>
    <mergeCell ref="AO106:AT106"/>
    <mergeCell ref="AO128:AT128"/>
    <mergeCell ref="AO129:AT129"/>
    <mergeCell ref="AO130:AT130"/>
    <mergeCell ref="AO131:AT131"/>
    <mergeCell ref="AO111:AT111"/>
    <mergeCell ref="AO112:AT112"/>
    <mergeCell ref="AO113:AT113"/>
    <mergeCell ref="AO114:AT114"/>
    <mergeCell ref="AO127:AT127"/>
    <mergeCell ref="AQ123:AT123"/>
    <mergeCell ref="AO138:AT138"/>
    <mergeCell ref="AO139:AT139"/>
    <mergeCell ref="AO140:AT140"/>
    <mergeCell ref="AO141:AT141"/>
    <mergeCell ref="AO132:AT132"/>
    <mergeCell ref="AO133:AT133"/>
    <mergeCell ref="AO134:AT134"/>
    <mergeCell ref="AO135:AT135"/>
    <mergeCell ref="AO146:AT146"/>
    <mergeCell ref="AO147:AT147"/>
    <mergeCell ref="AO148:AT148"/>
    <mergeCell ref="AO149:AT149"/>
    <mergeCell ref="AO142:AT142"/>
    <mergeCell ref="AO143:AT143"/>
    <mergeCell ref="AO144:AT144"/>
    <mergeCell ref="AO145:AT145"/>
    <mergeCell ref="AO154:AT154"/>
    <mergeCell ref="AO155:AT155"/>
    <mergeCell ref="AO156:AT156"/>
    <mergeCell ref="AO157:AT157"/>
    <mergeCell ref="AO150:AT150"/>
    <mergeCell ref="AO151:AT151"/>
    <mergeCell ref="AO152:AT152"/>
    <mergeCell ref="AO153:AT153"/>
    <mergeCell ref="AO164:AT164"/>
    <mergeCell ref="AO165:AT165"/>
    <mergeCell ref="AO166:AT166"/>
    <mergeCell ref="AO167:AT167"/>
    <mergeCell ref="AO160:AT160"/>
    <mergeCell ref="AO161:AT161"/>
    <mergeCell ref="AO162:AT162"/>
    <mergeCell ref="AO163:AT163"/>
    <mergeCell ref="AO172:AT172"/>
    <mergeCell ref="AO173:AT173"/>
    <mergeCell ref="AO174:AT174"/>
    <mergeCell ref="AO175:AT175"/>
    <mergeCell ref="AO168:AT168"/>
    <mergeCell ref="AO169:AT169"/>
    <mergeCell ref="AO170:AT170"/>
    <mergeCell ref="AO171:AT171"/>
    <mergeCell ref="AO185:AT185"/>
    <mergeCell ref="AO186:AT186"/>
    <mergeCell ref="AJ182:AO182"/>
    <mergeCell ref="AO187:AT187"/>
    <mergeCell ref="AQ182:AT182"/>
    <mergeCell ref="AK185:AN185"/>
    <mergeCell ref="AK186:AN186"/>
    <mergeCell ref="AK187:AN187"/>
    <mergeCell ref="AK183:AN183"/>
    <mergeCell ref="AQ183:AT183"/>
    <mergeCell ref="AO192:AT192"/>
    <mergeCell ref="AO193:AT193"/>
    <mergeCell ref="AO194:AT194"/>
    <mergeCell ref="AO195:AT195"/>
    <mergeCell ref="AO188:AT188"/>
    <mergeCell ref="AO189:AT189"/>
    <mergeCell ref="AO190:AT190"/>
    <mergeCell ref="AO191:AT191"/>
    <mergeCell ref="AO201:AT201"/>
    <mergeCell ref="AO202:AT202"/>
    <mergeCell ref="AO203:AT203"/>
    <mergeCell ref="AO204:AT204"/>
    <mergeCell ref="AO196:AT196"/>
    <mergeCell ref="AO197:AT197"/>
    <mergeCell ref="AO199:AT199"/>
    <mergeCell ref="AO200:AT200"/>
    <mergeCell ref="AO212:AT212"/>
    <mergeCell ref="AO213:AT213"/>
    <mergeCell ref="AO214:AT214"/>
    <mergeCell ref="AO215:AT215"/>
    <mergeCell ref="AO205:AT205"/>
    <mergeCell ref="AO207:AT207"/>
    <mergeCell ref="AO208:AT208"/>
    <mergeCell ref="AO211:AT211"/>
    <mergeCell ref="AO220:AT220"/>
    <mergeCell ref="AO222:AT222"/>
    <mergeCell ref="AO223:AT223"/>
    <mergeCell ref="AO224:AT224"/>
    <mergeCell ref="AO216:AT216"/>
    <mergeCell ref="AO217:AT217"/>
    <mergeCell ref="AO218:AT218"/>
    <mergeCell ref="AO219:AT219"/>
    <mergeCell ref="AO246:AT246"/>
    <mergeCell ref="AO247:AT247"/>
    <mergeCell ref="AO248:AT248"/>
    <mergeCell ref="AO251:AT251"/>
    <mergeCell ref="AO225:AT225"/>
    <mergeCell ref="AO226:AT226"/>
    <mergeCell ref="AO227:AT227"/>
    <mergeCell ref="AO244:AT244"/>
    <mergeCell ref="AQ241:AT241"/>
    <mergeCell ref="AQ242:AT242"/>
    <mergeCell ref="AO256:AT256"/>
    <mergeCell ref="AO257:AT257"/>
    <mergeCell ref="AO258:AT258"/>
    <mergeCell ref="AO259:AT259"/>
    <mergeCell ref="AO252:AT252"/>
    <mergeCell ref="AO253:AT253"/>
    <mergeCell ref="AO254:AT254"/>
    <mergeCell ref="AO255:AT255"/>
    <mergeCell ref="AO267:AT267"/>
    <mergeCell ref="AO268:AT268"/>
    <mergeCell ref="AO269:AT269"/>
    <mergeCell ref="AO260:AT260"/>
    <mergeCell ref="AO261:AT261"/>
    <mergeCell ref="AO262:AT262"/>
    <mergeCell ref="AO263:AT263"/>
    <mergeCell ref="AO288:AT288"/>
    <mergeCell ref="AO282:AT282"/>
    <mergeCell ref="AO283:AT283"/>
    <mergeCell ref="AO284:AT284"/>
    <mergeCell ref="AO285:AT285"/>
    <mergeCell ref="AO264:AT264"/>
    <mergeCell ref="AO265:AT265"/>
    <mergeCell ref="AO274:AT274"/>
    <mergeCell ref="AO275:AT275"/>
    <mergeCell ref="AO266:AT266"/>
    <mergeCell ref="AU78:AY78"/>
    <mergeCell ref="AU79:AY79"/>
    <mergeCell ref="AO286:AT286"/>
    <mergeCell ref="AO287:AT287"/>
    <mergeCell ref="AO276:AT276"/>
    <mergeCell ref="AO279:AT279"/>
    <mergeCell ref="AO280:AT280"/>
    <mergeCell ref="AO281:AT281"/>
    <mergeCell ref="AO270:AT270"/>
    <mergeCell ref="AO273:AT273"/>
    <mergeCell ref="AU85:AY85"/>
    <mergeCell ref="AU86:AY86"/>
    <mergeCell ref="AU87:AY87"/>
    <mergeCell ref="AU90:AY90"/>
    <mergeCell ref="AU80:AY80"/>
    <mergeCell ref="AU81:AY81"/>
    <mergeCell ref="AU82:AY82"/>
    <mergeCell ref="AU84:AY84"/>
    <mergeCell ref="AU83:AY83"/>
    <mergeCell ref="AU95:AY95"/>
    <mergeCell ref="AU96:AY96"/>
    <mergeCell ref="AU97:AY97"/>
    <mergeCell ref="AU100:AY100"/>
    <mergeCell ref="AU91:AY91"/>
    <mergeCell ref="AU92:AY92"/>
    <mergeCell ref="AU93:AY93"/>
    <mergeCell ref="AU94:AY94"/>
    <mergeCell ref="AU105:AY105"/>
    <mergeCell ref="AU106:AY106"/>
    <mergeCell ref="AU107:AY107"/>
    <mergeCell ref="AU108:AY108"/>
    <mergeCell ref="AU101:AY101"/>
    <mergeCell ref="AU102:AY102"/>
    <mergeCell ref="AU103:AY103"/>
    <mergeCell ref="AU104:AY104"/>
    <mergeCell ref="AU128:AY128"/>
    <mergeCell ref="AU129:AY129"/>
    <mergeCell ref="AU130:AY130"/>
    <mergeCell ref="AU131:AY131"/>
    <mergeCell ref="AU113:AY113"/>
    <mergeCell ref="AU114:AY114"/>
    <mergeCell ref="AU126:AY126"/>
    <mergeCell ref="AU127:AY127"/>
    <mergeCell ref="AW123:AY123"/>
    <mergeCell ref="AU138:AY138"/>
    <mergeCell ref="AU139:AY139"/>
    <mergeCell ref="AU140:AY140"/>
    <mergeCell ref="AU141:AY141"/>
    <mergeCell ref="AU132:AY132"/>
    <mergeCell ref="AU133:AY133"/>
    <mergeCell ref="AU134:AY134"/>
    <mergeCell ref="AU135:AY135"/>
    <mergeCell ref="AU146:AY146"/>
    <mergeCell ref="AU147:AY147"/>
    <mergeCell ref="AU148:AY148"/>
    <mergeCell ref="AU149:AY149"/>
    <mergeCell ref="AU142:AY142"/>
    <mergeCell ref="AU143:AY143"/>
    <mergeCell ref="AU144:AY144"/>
    <mergeCell ref="AU145:AY145"/>
    <mergeCell ref="AU154:AY154"/>
    <mergeCell ref="AU155:AY155"/>
    <mergeCell ref="AU156:AY156"/>
    <mergeCell ref="AU157:AY157"/>
    <mergeCell ref="AU150:AY150"/>
    <mergeCell ref="AU151:AY151"/>
    <mergeCell ref="AU152:AY152"/>
    <mergeCell ref="AU153:AY153"/>
    <mergeCell ref="AU164:AY164"/>
    <mergeCell ref="AU165:AY165"/>
    <mergeCell ref="AU166:AY166"/>
    <mergeCell ref="AU167:AY167"/>
    <mergeCell ref="AU160:AY160"/>
    <mergeCell ref="AU161:AY161"/>
    <mergeCell ref="AU162:AY162"/>
    <mergeCell ref="AU163:AY163"/>
    <mergeCell ref="AU172:AY172"/>
    <mergeCell ref="AU173:AY173"/>
    <mergeCell ref="AU174:AY174"/>
    <mergeCell ref="AU175:AY175"/>
    <mergeCell ref="AU168:AY168"/>
    <mergeCell ref="AU170:AY170"/>
    <mergeCell ref="AU169:AY169"/>
    <mergeCell ref="AU171:AY171"/>
    <mergeCell ref="AU189:AY189"/>
    <mergeCell ref="AU190:AY190"/>
    <mergeCell ref="AU191:AY191"/>
    <mergeCell ref="AU192:AY192"/>
    <mergeCell ref="AU185:AY185"/>
    <mergeCell ref="AU186:AY186"/>
    <mergeCell ref="AU187:AY187"/>
    <mergeCell ref="AU188:AY188"/>
    <mergeCell ref="AU197:AY197"/>
    <mergeCell ref="AU199:AY199"/>
    <mergeCell ref="AU200:AY200"/>
    <mergeCell ref="AU201:AY201"/>
    <mergeCell ref="AU193:AY193"/>
    <mergeCell ref="AU194:AY194"/>
    <mergeCell ref="AU195:AY195"/>
    <mergeCell ref="AU196:AY196"/>
    <mergeCell ref="AU207:AY207"/>
    <mergeCell ref="AU208:AY208"/>
    <mergeCell ref="AU211:AY211"/>
    <mergeCell ref="AU212:AY212"/>
    <mergeCell ref="AU202:AY202"/>
    <mergeCell ref="AU203:AY203"/>
    <mergeCell ref="AU204:AY204"/>
    <mergeCell ref="AU205:AY205"/>
    <mergeCell ref="AU219:AY219"/>
    <mergeCell ref="AU220:AY220"/>
    <mergeCell ref="AU213:AY213"/>
    <mergeCell ref="AU214:AY214"/>
    <mergeCell ref="AU215:AY215"/>
    <mergeCell ref="AU216:AY216"/>
    <mergeCell ref="AU244:AY244"/>
    <mergeCell ref="AU245:AY245"/>
    <mergeCell ref="AW241:AY241"/>
    <mergeCell ref="AW242:AY242"/>
    <mergeCell ref="AU222:AY222"/>
    <mergeCell ref="AU223:AY223"/>
    <mergeCell ref="AU224:AY224"/>
    <mergeCell ref="AU225:AY225"/>
    <mergeCell ref="AU259:AY259"/>
    <mergeCell ref="AU252:AY252"/>
    <mergeCell ref="AU253:AY253"/>
    <mergeCell ref="AU254:AY254"/>
    <mergeCell ref="AU255:AY255"/>
    <mergeCell ref="AU246:AY246"/>
    <mergeCell ref="AU247:AY247"/>
    <mergeCell ref="AU248:AY248"/>
    <mergeCell ref="AU251:AY251"/>
    <mergeCell ref="AU274:AY274"/>
    <mergeCell ref="AU275:AY275"/>
    <mergeCell ref="AU270:AY270"/>
    <mergeCell ref="AU273:AY273"/>
    <mergeCell ref="AU264:AY264"/>
    <mergeCell ref="AU265:AY265"/>
    <mergeCell ref="AU266:AY266"/>
    <mergeCell ref="AU267:AY267"/>
    <mergeCell ref="AU268:AY268"/>
    <mergeCell ref="AU269:AY269"/>
    <mergeCell ref="AZ75:BD75"/>
    <mergeCell ref="AZ76:BD76"/>
    <mergeCell ref="AZ77:BD77"/>
    <mergeCell ref="AU284:AY284"/>
    <mergeCell ref="AU285:AY285"/>
    <mergeCell ref="AU286:AY286"/>
    <mergeCell ref="AU280:AY280"/>
    <mergeCell ref="AU281:AY281"/>
    <mergeCell ref="AU282:AY282"/>
    <mergeCell ref="AU283:AY283"/>
    <mergeCell ref="AZ67:BD67"/>
    <mergeCell ref="AZ70:BD70"/>
    <mergeCell ref="AZ71:BD71"/>
    <mergeCell ref="AZ72:BD72"/>
    <mergeCell ref="AZ73:BD73"/>
    <mergeCell ref="AZ74:BD74"/>
    <mergeCell ref="AZ82:BD82"/>
    <mergeCell ref="AZ84:BD84"/>
    <mergeCell ref="AZ85:BD85"/>
    <mergeCell ref="AZ86:BD86"/>
    <mergeCell ref="AZ83:BD83"/>
    <mergeCell ref="AZ78:BD78"/>
    <mergeCell ref="AZ79:BD79"/>
    <mergeCell ref="AZ80:BD80"/>
    <mergeCell ref="AZ81:BD81"/>
    <mergeCell ref="AZ93:BD93"/>
    <mergeCell ref="AZ94:BD94"/>
    <mergeCell ref="AZ95:BD95"/>
    <mergeCell ref="AZ96:BD96"/>
    <mergeCell ref="AZ87:BD87"/>
    <mergeCell ref="AZ90:BD90"/>
    <mergeCell ref="AZ91:BD91"/>
    <mergeCell ref="AZ92:BD92"/>
    <mergeCell ref="AZ103:BD103"/>
    <mergeCell ref="AZ104:BD104"/>
    <mergeCell ref="AZ105:BD105"/>
    <mergeCell ref="AZ106:BD106"/>
    <mergeCell ref="AZ97:BD97"/>
    <mergeCell ref="AZ100:BD100"/>
    <mergeCell ref="AZ101:BD101"/>
    <mergeCell ref="AZ102:BD102"/>
    <mergeCell ref="AZ111:BD111"/>
    <mergeCell ref="AZ112:BD112"/>
    <mergeCell ref="AZ113:BD113"/>
    <mergeCell ref="AZ114:BD114"/>
    <mergeCell ref="AZ107:BD107"/>
    <mergeCell ref="AZ108:BD108"/>
    <mergeCell ref="AZ109:BD109"/>
    <mergeCell ref="AZ110:BD110"/>
    <mergeCell ref="AZ130:BD130"/>
    <mergeCell ref="AZ131:BD131"/>
    <mergeCell ref="AZ132:BD132"/>
    <mergeCell ref="AZ133:BD133"/>
    <mergeCell ref="AZ126:BD126"/>
    <mergeCell ref="AZ127:BD127"/>
    <mergeCell ref="AZ128:BD128"/>
    <mergeCell ref="AZ129:BD129"/>
    <mergeCell ref="AZ140:BD140"/>
    <mergeCell ref="AZ141:BD141"/>
    <mergeCell ref="AZ142:BD142"/>
    <mergeCell ref="AZ143:BD143"/>
    <mergeCell ref="AZ134:BD134"/>
    <mergeCell ref="AZ135:BD135"/>
    <mergeCell ref="AZ138:BD138"/>
    <mergeCell ref="AZ139:BD139"/>
    <mergeCell ref="AZ148:BD148"/>
    <mergeCell ref="AZ149:BD149"/>
    <mergeCell ref="AZ150:BD150"/>
    <mergeCell ref="AZ151:BD151"/>
    <mergeCell ref="AZ144:BD144"/>
    <mergeCell ref="AZ145:BD145"/>
    <mergeCell ref="AZ146:BD146"/>
    <mergeCell ref="AZ147:BD147"/>
    <mergeCell ref="AZ156:BD156"/>
    <mergeCell ref="AZ157:BD157"/>
    <mergeCell ref="AZ160:BD160"/>
    <mergeCell ref="AZ161:BD161"/>
    <mergeCell ref="AZ152:BD152"/>
    <mergeCell ref="AZ153:BD153"/>
    <mergeCell ref="AZ154:BD154"/>
    <mergeCell ref="AZ155:BD155"/>
    <mergeCell ref="AZ173:BD173"/>
    <mergeCell ref="AZ166:BD166"/>
    <mergeCell ref="AZ167:BD167"/>
    <mergeCell ref="AZ168:BD168"/>
    <mergeCell ref="AZ169:BD169"/>
    <mergeCell ref="AZ162:BD162"/>
    <mergeCell ref="AZ163:BD163"/>
    <mergeCell ref="AZ164:BD164"/>
    <mergeCell ref="AZ165:BD165"/>
    <mergeCell ref="AZ187:BD187"/>
    <mergeCell ref="AZ188:BD188"/>
    <mergeCell ref="AZ189:BD189"/>
    <mergeCell ref="AZ190:BD190"/>
    <mergeCell ref="AZ174:BD174"/>
    <mergeCell ref="AZ175:BD175"/>
    <mergeCell ref="AZ185:BD185"/>
    <mergeCell ref="AZ186:BD186"/>
    <mergeCell ref="BA182:BE182"/>
    <mergeCell ref="AZ195:BD195"/>
    <mergeCell ref="AZ196:BD196"/>
    <mergeCell ref="AZ197:BD197"/>
    <mergeCell ref="AZ199:BD199"/>
    <mergeCell ref="AZ191:BD191"/>
    <mergeCell ref="AZ192:BD192"/>
    <mergeCell ref="AZ193:BD193"/>
    <mergeCell ref="AZ194:BD194"/>
    <mergeCell ref="AZ204:BD204"/>
    <mergeCell ref="AZ205:BD205"/>
    <mergeCell ref="AZ207:BD207"/>
    <mergeCell ref="AZ208:BD208"/>
    <mergeCell ref="AZ200:BD200"/>
    <mergeCell ref="AZ201:BD201"/>
    <mergeCell ref="AZ202:BD202"/>
    <mergeCell ref="AZ203:BD203"/>
    <mergeCell ref="AZ214:BD214"/>
    <mergeCell ref="AZ215:BD215"/>
    <mergeCell ref="AZ216:BD216"/>
    <mergeCell ref="AZ217:BD217"/>
    <mergeCell ref="AZ211:BD211"/>
    <mergeCell ref="AZ212:BD212"/>
    <mergeCell ref="AZ213:BD213"/>
    <mergeCell ref="AZ223:BD223"/>
    <mergeCell ref="AZ224:BD224"/>
    <mergeCell ref="AZ225:BD225"/>
    <mergeCell ref="AZ226:BD226"/>
    <mergeCell ref="AZ218:BD218"/>
    <mergeCell ref="AZ219:BD219"/>
    <mergeCell ref="AZ220:BD220"/>
    <mergeCell ref="AZ222:BD222"/>
    <mergeCell ref="AZ247:BD247"/>
    <mergeCell ref="AZ248:BD248"/>
    <mergeCell ref="AZ251:BD251"/>
    <mergeCell ref="AZ252:BD252"/>
    <mergeCell ref="AZ227:BD227"/>
    <mergeCell ref="AZ244:BD244"/>
    <mergeCell ref="AZ245:BD245"/>
    <mergeCell ref="AZ246:BD246"/>
    <mergeCell ref="BA241:BE241"/>
    <mergeCell ref="BA242:BE242"/>
    <mergeCell ref="AZ257:BD257"/>
    <mergeCell ref="AZ258:BD258"/>
    <mergeCell ref="AZ259:BD259"/>
    <mergeCell ref="AZ260:BD260"/>
    <mergeCell ref="AZ253:BD253"/>
    <mergeCell ref="AZ254:BD254"/>
    <mergeCell ref="AZ255:BD255"/>
    <mergeCell ref="AZ256:BD256"/>
    <mergeCell ref="AZ265:BD265"/>
    <mergeCell ref="AZ266:BD266"/>
    <mergeCell ref="AZ267:BD267"/>
    <mergeCell ref="AZ268:BD268"/>
    <mergeCell ref="AZ261:BD261"/>
    <mergeCell ref="AZ262:BD262"/>
    <mergeCell ref="AZ263:BD263"/>
    <mergeCell ref="AZ264:BD264"/>
    <mergeCell ref="AZ269:BD269"/>
    <mergeCell ref="AZ270:BD270"/>
    <mergeCell ref="AZ287:BD287"/>
    <mergeCell ref="AZ288:BD288"/>
    <mergeCell ref="AZ281:BD281"/>
    <mergeCell ref="AZ282:BD282"/>
    <mergeCell ref="AZ283:BD283"/>
    <mergeCell ref="AZ284:BD284"/>
    <mergeCell ref="AZ273:BD273"/>
    <mergeCell ref="AZ274:BD274"/>
    <mergeCell ref="AZ285:BD285"/>
    <mergeCell ref="AZ286:BD286"/>
    <mergeCell ref="AZ275:BD275"/>
    <mergeCell ref="AZ276:BD276"/>
    <mergeCell ref="AZ279:BD279"/>
    <mergeCell ref="AZ280:BD280"/>
    <mergeCell ref="BA64:BE64"/>
    <mergeCell ref="AK65:AN65"/>
    <mergeCell ref="AQ65:AT65"/>
    <mergeCell ref="AW65:AY65"/>
    <mergeCell ref="BA65:BE65"/>
    <mergeCell ref="AJ64:AO64"/>
    <mergeCell ref="AW183:AY183"/>
    <mergeCell ref="BA183:BE183"/>
    <mergeCell ref="BA123:BE123"/>
    <mergeCell ref="AK124:AN124"/>
    <mergeCell ref="AQ124:AT124"/>
    <mergeCell ref="AW124:AY124"/>
    <mergeCell ref="BA124:BE124"/>
    <mergeCell ref="AZ170:BD170"/>
    <mergeCell ref="AZ171:BD171"/>
    <mergeCell ref="AZ172:BD172"/>
    <mergeCell ref="AU262:AY262"/>
    <mergeCell ref="AU263:AY263"/>
    <mergeCell ref="AU70:AY70"/>
    <mergeCell ref="AU71:AY71"/>
    <mergeCell ref="AU72:AY72"/>
    <mergeCell ref="AU73:AY73"/>
    <mergeCell ref="AW182:AY182"/>
    <mergeCell ref="AU256:AY256"/>
    <mergeCell ref="AU257:AY257"/>
    <mergeCell ref="AU258:AY258"/>
    <mergeCell ref="AU288:AY288"/>
    <mergeCell ref="AU74:AY74"/>
    <mergeCell ref="AU75:AY75"/>
    <mergeCell ref="AU76:AY76"/>
    <mergeCell ref="AU77:AY77"/>
    <mergeCell ref="AU287:AY287"/>
    <mergeCell ref="AU276:AY276"/>
    <mergeCell ref="AU279:AY279"/>
    <mergeCell ref="AU260:AY260"/>
    <mergeCell ref="AU261:AY261"/>
    <mergeCell ref="J237:Q237"/>
    <mergeCell ref="J238:Q238"/>
    <mergeCell ref="J178:Q178"/>
    <mergeCell ref="J179:Q179"/>
    <mergeCell ref="AQ45:AU45"/>
    <mergeCell ref="AQ46:AU46"/>
    <mergeCell ref="AU226:AY226"/>
    <mergeCell ref="AU227:AY227"/>
    <mergeCell ref="AU217:AY217"/>
    <mergeCell ref="AU218:AY218"/>
    <mergeCell ref="J119:Q119"/>
    <mergeCell ref="J120:Q120"/>
    <mergeCell ref="AU109:AY109"/>
    <mergeCell ref="AU110:AY110"/>
    <mergeCell ref="AU111:AY111"/>
    <mergeCell ref="AU112:AY112"/>
    <mergeCell ref="AK109:AN109"/>
    <mergeCell ref="AK110:AN110"/>
    <mergeCell ref="AK111:AN111"/>
    <mergeCell ref="AK112:AN112"/>
    <mergeCell ref="J296:Q296"/>
    <mergeCell ref="J297:Q297"/>
    <mergeCell ref="AQ300:AT300"/>
    <mergeCell ref="AJ300:AO300"/>
    <mergeCell ref="H5:AB5"/>
    <mergeCell ref="H4:AB4"/>
    <mergeCell ref="AK83:AN83"/>
    <mergeCell ref="AO83:AT83"/>
    <mergeCell ref="J60:Q60"/>
    <mergeCell ref="J61:Q61"/>
    <mergeCell ref="AK303:AN303"/>
    <mergeCell ref="AO303:AT303"/>
    <mergeCell ref="AU303:AY303"/>
    <mergeCell ref="AZ303:BD303"/>
    <mergeCell ref="AW300:AY300"/>
    <mergeCell ref="BA300:BE300"/>
    <mergeCell ref="AK301:AN301"/>
    <mergeCell ref="AQ301:AT301"/>
    <mergeCell ref="AW301:AY301"/>
    <mergeCell ref="BA301:BE301"/>
    <mergeCell ref="AK305:AN305"/>
    <mergeCell ref="AO305:AT305"/>
    <mergeCell ref="AU305:AY305"/>
    <mergeCell ref="AZ305:BD305"/>
    <mergeCell ref="AK304:AN304"/>
    <mergeCell ref="AO304:AT304"/>
    <mergeCell ref="AU304:AY304"/>
    <mergeCell ref="AZ304:BD304"/>
    <mergeCell ref="AK307:AN307"/>
    <mergeCell ref="AO307:AT307"/>
    <mergeCell ref="AU307:AY307"/>
    <mergeCell ref="AZ307:BD307"/>
    <mergeCell ref="AK306:AN306"/>
    <mergeCell ref="AO306:AT306"/>
    <mergeCell ref="AU306:AY306"/>
    <mergeCell ref="AZ306:BD306"/>
    <mergeCell ref="AK310:AN310"/>
    <mergeCell ref="AO310:AT310"/>
    <mergeCell ref="AU310:AY310"/>
    <mergeCell ref="AZ310:BD310"/>
    <mergeCell ref="AK309:AN309"/>
    <mergeCell ref="AO309:AT309"/>
    <mergeCell ref="AU309:AY309"/>
    <mergeCell ref="AZ309:BD309"/>
    <mergeCell ref="AK312:AN312"/>
    <mergeCell ref="AO312:AT312"/>
    <mergeCell ref="AU312:AY312"/>
    <mergeCell ref="AZ312:BD312"/>
    <mergeCell ref="AK311:AN311"/>
    <mergeCell ref="AO311:AT311"/>
    <mergeCell ref="AU311:AY311"/>
    <mergeCell ref="AZ311:BD311"/>
    <mergeCell ref="AK314:AN314"/>
    <mergeCell ref="AO314:AT314"/>
    <mergeCell ref="AU314:AY314"/>
    <mergeCell ref="AZ314:BD314"/>
    <mergeCell ref="AK313:AN313"/>
    <mergeCell ref="AO313:AT313"/>
    <mergeCell ref="AU313:AY313"/>
    <mergeCell ref="AZ313:BD313"/>
    <mergeCell ref="AK317:AN317"/>
    <mergeCell ref="AO317:AT317"/>
    <mergeCell ref="AU317:AY317"/>
    <mergeCell ref="AZ317:BD317"/>
    <mergeCell ref="AK315:AN315"/>
    <mergeCell ref="AO315:AT315"/>
    <mergeCell ref="AU315:AY315"/>
    <mergeCell ref="AZ315:BD315"/>
    <mergeCell ref="AK319:AN319"/>
    <mergeCell ref="AO319:AT319"/>
    <mergeCell ref="AU319:AY319"/>
    <mergeCell ref="AZ319:BD319"/>
    <mergeCell ref="AK318:AN318"/>
    <mergeCell ref="AO318:AT318"/>
    <mergeCell ref="AU318:AY318"/>
    <mergeCell ref="AZ318:BD318"/>
    <mergeCell ref="AK321:AN321"/>
    <mergeCell ref="AO321:AT321"/>
    <mergeCell ref="AU321:AY321"/>
    <mergeCell ref="AZ321:BD321"/>
    <mergeCell ref="AK320:AN320"/>
    <mergeCell ref="AO320:AT320"/>
    <mergeCell ref="AU320:AY320"/>
    <mergeCell ref="AZ320:BD320"/>
    <mergeCell ref="AK323:AN323"/>
    <mergeCell ref="AO323:AT323"/>
    <mergeCell ref="AU323:AY323"/>
    <mergeCell ref="AZ323:BD323"/>
    <mergeCell ref="AK322:AN322"/>
    <mergeCell ref="AO322:AT322"/>
    <mergeCell ref="AU322:AY322"/>
    <mergeCell ref="AZ322:BD322"/>
    <mergeCell ref="AK325:AN325"/>
    <mergeCell ref="AO325:AT325"/>
    <mergeCell ref="AU325:AY325"/>
    <mergeCell ref="AZ325:BD325"/>
    <mergeCell ref="AK324:AN324"/>
    <mergeCell ref="AO324:AT324"/>
    <mergeCell ref="AU324:AY324"/>
    <mergeCell ref="AZ324:BD324"/>
    <mergeCell ref="AK327:AN327"/>
    <mergeCell ref="AO327:AT327"/>
    <mergeCell ref="AU327:AY327"/>
    <mergeCell ref="AZ327:BD327"/>
    <mergeCell ref="AK326:AN326"/>
    <mergeCell ref="AO326:AT326"/>
    <mergeCell ref="AU326:AY326"/>
    <mergeCell ref="AZ326:BD326"/>
    <mergeCell ref="AK329:AN329"/>
    <mergeCell ref="AO329:AT329"/>
    <mergeCell ref="AU329:AY329"/>
    <mergeCell ref="AZ329:BD329"/>
    <mergeCell ref="AK328:AN328"/>
    <mergeCell ref="AO328:AT328"/>
    <mergeCell ref="AU328:AY328"/>
    <mergeCell ref="AZ328:BD328"/>
    <mergeCell ref="AK333:AN333"/>
    <mergeCell ref="AO333:AT333"/>
    <mergeCell ref="AU333:AY333"/>
    <mergeCell ref="AZ333:BD333"/>
    <mergeCell ref="AK332:AN332"/>
    <mergeCell ref="AO332:AT332"/>
    <mergeCell ref="AU332:AY332"/>
    <mergeCell ref="AZ332:BD332"/>
    <mergeCell ref="AK335:AN335"/>
    <mergeCell ref="AO335:AT335"/>
    <mergeCell ref="AU335:AY335"/>
    <mergeCell ref="AZ335:BD335"/>
    <mergeCell ref="AK334:AN334"/>
    <mergeCell ref="AO334:AT334"/>
    <mergeCell ref="AU334:AY334"/>
    <mergeCell ref="AZ334:BD334"/>
    <mergeCell ref="AK339:AN339"/>
    <mergeCell ref="AO339:AT339"/>
    <mergeCell ref="AU339:AY339"/>
    <mergeCell ref="AZ339:BD339"/>
    <mergeCell ref="AK338:AN338"/>
    <mergeCell ref="AO338:AT338"/>
    <mergeCell ref="AU338:AY338"/>
    <mergeCell ref="AZ338:BD338"/>
    <mergeCell ref="AK341:AN341"/>
    <mergeCell ref="AO341:AT341"/>
    <mergeCell ref="AU341:AY341"/>
    <mergeCell ref="AZ341:BD341"/>
    <mergeCell ref="AK340:AN340"/>
    <mergeCell ref="AO340:AT340"/>
    <mergeCell ref="AU340:AY340"/>
    <mergeCell ref="AZ340:BD340"/>
    <mergeCell ref="AK343:AN343"/>
    <mergeCell ref="AO343:AT343"/>
    <mergeCell ref="AU343:AY343"/>
    <mergeCell ref="AZ343:BD343"/>
    <mergeCell ref="AK342:AN342"/>
    <mergeCell ref="AO342:AT342"/>
    <mergeCell ref="AU342:AY342"/>
    <mergeCell ref="AZ342:BD342"/>
    <mergeCell ref="AK345:AN345"/>
    <mergeCell ref="AO345:AT345"/>
    <mergeCell ref="AU345:AY345"/>
    <mergeCell ref="AZ345:BD345"/>
    <mergeCell ref="AK344:AN344"/>
    <mergeCell ref="AO344:AT344"/>
    <mergeCell ref="AU344:AY344"/>
    <mergeCell ref="AZ344:BD344"/>
    <mergeCell ref="AK347:AN347"/>
    <mergeCell ref="AO347:AT347"/>
    <mergeCell ref="AU347:AY347"/>
    <mergeCell ref="AZ347:BD347"/>
    <mergeCell ref="AK346:AN346"/>
    <mergeCell ref="AO346:AT346"/>
    <mergeCell ref="AU346:AY346"/>
    <mergeCell ref="AZ346:BD346"/>
  </mergeCells>
  <pageMargins left="1" right="0.25" top="0.75" bottom="0.6" header="0.5" footer="0.5"/>
  <pageSetup scale="90" orientation="portrait" verticalDpi="300"/>
  <rowBreaks count="5" manualBreakCount="5">
    <brk id="57" min="1" max="56" man="1"/>
    <brk id="116" min="1" max="56" man="1"/>
    <brk id="175" max="56" man="1"/>
    <brk id="234" max="56" man="1"/>
    <brk id="293" max="56" man="1"/>
  </rowBreaks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dimension ref="A1:BE15"/>
  <sheetViews>
    <sheetView workbookViewId="0"/>
  </sheetViews>
  <sheetFormatPr defaultColWidth="1.7109375" defaultRowHeight="23.25"/>
  <cols>
    <col min="1" max="16384" width="1.7109375" style="115"/>
  </cols>
  <sheetData>
    <row ht="42" customHeight="1" s="213" customFormat="1">
      <c s="342"/>
      <c/>
      <c/>
      <c s="93"/>
      <c r="BE1" s="389" t="s">
        <v>307</v>
      </c>
    </row>
    <row ht="18" customHeight="1" s="213" customFormat="1">
      <c s="342"/>
      <c/>
      <c s="326"/>
      <c s="326"/>
    </row>
    <row r="7">
      <c r="J7" s="115" t="s">
        <v>392</v>
      </c>
    </row>
    <row r="9">
      <c r="J9" s="115" t="s">
        <v>219</v>
      </c>
      <c r="Y9" s="181" t="s">
        <v>66</v>
      </c>
    </row>
    <row r="11">
      <c r="J11" s="115" t="s">
        <v>346</v>
      </c>
      <c r="Y11" s="70" t="s">
        <v>295</v>
      </c>
    </row>
    <row r="13">
      <c r="J13" s="115" t="s">
        <v>183</v>
      </c>
      <c r="Y13" s="181" t="s">
        <v>409</v>
      </c>
    </row>
    <row r="15">
      <c r="J15" s="115" t="s">
        <v>63</v>
      </c>
      <c r="Y15" s="70" t="s">
        <v>173</v>
      </c>
    </row>
  </sheetData>
  <pageMargins left="0.75" right="0.75" top="1" bottom="1" header="0.5" footer="0.5"/>
  <pageSetup scale="93" orientation="portrait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dimension ref="A1:BE42"/>
  <sheetViews>
    <sheetView topLeftCell="A7" workbookViewId="0">
      <selection activeCell="A1" sqref="A1:V2"/>
    </sheetView>
  </sheetViews>
  <sheetFormatPr defaultColWidth="1.7109375" defaultRowHeight="14.1" customHeight="1"/>
  <cols>
    <col min="1" max="29" width="1.7109375" style="102" customWidth="1"/>
    <col min="30" max="30" width="1.7109375" style="174" customWidth="1"/>
    <col min="31" max="16384" width="1.7109375" style="102"/>
  </cols>
  <sheetData>
    <row ht="12.75" customHeight="1">
      <c s="176" t="s">
        <v>272</v>
      </c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84" t="s">
        <v>53</v>
      </c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40"/>
      <c s="377"/>
    </row>
    <row ht="12.75" customHeight="1">
      <c s="126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98"/>
      <c s="368"/>
    </row>
    <row ht="12.75" customHeight="1">
      <c s="374" t="s">
        <v>400</v>
      </c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41"/>
      <c s="378"/>
    </row>
    <row ht="38.25" customHeight="1">
      <c s="360" t="s">
        <v>513</v>
      </c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356" t="s">
        <v>58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38.25" customHeight="1">
      <c s="199" t="s">
        <v>393</v>
      </c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91" t="s">
        <v>50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38.25" customHeight="1">
      <c s="360" t="s">
        <v>258</v>
      </c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356" t="s">
        <v>412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25.5" customHeight="1">
      <c s="199" t="s">
        <v>389</v>
      </c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91" t="s">
        <v>332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25.5" customHeight="1">
      <c s="360" t="s">
        <v>464</v>
      </c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356" t="s">
        <v>166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25.5" customHeight="1">
      <c s="199" t="s">
        <v>74</v>
      </c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91" t="s">
        <v>308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38.25" customHeight="1">
      <c s="360" t="s">
        <v>519</v>
      </c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356" t="s">
        <v>75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12.75" customHeight="1">
      <c s="161" t="s">
        <v>78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317" t="s">
        <v>362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12.75" customHeight="1">
      <c s="294" t="s">
        <v>130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36" t="s">
        <v>30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12.75" customHeight="1">
      <c s="161" t="s">
        <v>282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317" t="s">
        <v>119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12.75" customHeight="1">
      <c s="294" t="s">
        <v>29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36" t="s">
        <v>145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12.75" customHeight="1">
      <c s="161" t="s">
        <v>291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317" t="s">
        <v>72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12.75" customHeight="1">
      <c s="294" t="s">
        <v>374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36" t="s">
        <v>434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12.75" customHeight="1">
      <c s="161" t="s">
        <v>463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317" t="s">
        <v>97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12.75" customHeight="1">
      <c s="294" t="s">
        <v>71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36" t="s">
        <v>104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12.75" customHeight="1">
      <c s="161" t="s">
        <v>79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317" t="s">
        <v>16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38.25" customHeight="1">
      <c s="360" t="s">
        <v>232</v>
      </c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356" t="s">
        <v>353</v>
      </c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4"/>
    </row>
    <row ht="12.75" customHeight="1">
      <c s="11"/>
      <c s="366"/>
      <c s="366"/>
      <c s="366"/>
      <c s="366"/>
      <c s="366"/>
      <c s="366"/>
      <c s="366"/>
      <c s="366"/>
      <c s="366"/>
      <c s="366"/>
      <c s="366"/>
      <c s="366"/>
      <c s="366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12.75" customHeight="1">
      <c s="294" t="s">
        <v>249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36" t="s">
        <v>511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25.5" customHeight="1">
      <c s="199" t="s">
        <v>93</v>
      </c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91" t="s">
        <v>123</v>
      </c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4"/>
    </row>
    <row ht="25.5" customHeight="1">
      <c s="360" t="s">
        <v>197</v>
      </c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356" t="s">
        <v>472</v>
      </c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4"/>
    </row>
    <row ht="12.75" customHeight="1">
      <c s="161"/>
      <c s="306"/>
      <c s="306"/>
      <c s="306"/>
      <c s="306"/>
      <c s="306"/>
      <c s="306"/>
      <c s="306"/>
      <c s="306"/>
      <c s="306"/>
      <c s="306"/>
      <c s="306"/>
      <c s="306"/>
      <c s="306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25.5" customHeight="1">
      <c s="360" t="s">
        <v>238</v>
      </c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356" t="s">
        <v>372</v>
      </c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4"/>
    </row>
    <row ht="12.75" customHeight="1">
      <c s="161" t="s">
        <v>489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317" t="s">
        <v>467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12.75" customHeight="1">
      <c s="294"/>
      <c s="306"/>
      <c s="306"/>
      <c s="306"/>
      <c s="306"/>
      <c s="306"/>
      <c s="306"/>
      <c s="306"/>
      <c s="306"/>
      <c s="306"/>
      <c s="306"/>
      <c s="306"/>
      <c s="306"/>
      <c s="306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12.75" customHeight="1">
      <c s="11" t="s">
        <v>319</v>
      </c>
      <c s="366"/>
      <c s="366"/>
      <c s="366"/>
      <c s="366"/>
      <c s="366"/>
      <c s="366"/>
      <c s="366"/>
      <c s="366"/>
      <c s="366"/>
      <c s="366"/>
      <c s="366"/>
      <c s="366"/>
      <c s="366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12.75" customHeight="1">
      <c s="294" t="s">
        <v>149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36" t="s">
        <v>245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12.75" customHeight="1">
      <c s="161" t="s">
        <v>447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317" t="s">
        <v>520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12.75" customHeight="1">
      <c s="294" t="s">
        <v>321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36" t="s">
        <v>479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12.75" customHeight="1">
      <c s="161" t="s">
        <v>190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317" t="s">
        <v>187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12.75" customHeight="1">
      <c s="294" t="s">
        <v>509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36" t="s">
        <v>419</v>
      </c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81"/>
      <c s="114"/>
    </row>
    <row ht="25.5" customHeight="1">
      <c s="199" t="s">
        <v>490</v>
      </c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12"/>
      <c s="191" t="s">
        <v>175</v>
      </c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361"/>
      <c s="4"/>
    </row>
    <row ht="12.75" customHeight="1">
      <c s="360"/>
      <c s="367"/>
      <c s="367"/>
      <c s="367"/>
      <c s="367"/>
      <c s="367"/>
      <c s="367"/>
      <c s="367"/>
      <c s="367"/>
      <c s="367"/>
      <c s="367"/>
      <c s="367"/>
      <c s="367"/>
      <c s="367"/>
      <c s="367"/>
      <c s="367"/>
      <c s="367"/>
      <c s="367"/>
      <c s="367"/>
      <c s="367"/>
      <c s="367"/>
      <c s="356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218"/>
      <c s="4"/>
    </row>
    <row ht="12.75" customHeight="1">
      <c s="44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85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150"/>
    </row>
    <row ht="12.75" customHeight="1">
      <c s="158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105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289"/>
    </row>
    <row ht="12.75" customHeight="1">
      <c s="44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85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150"/>
    </row>
    <row ht="12.75" customHeight="1">
      <c s="158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105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92"/>
      <c s="289"/>
    </row>
    <row ht="12.75" customHeight="1">
      <c s="44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85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333"/>
      <c s="150"/>
    </row>
    <row ht="12.75" customHeight="1">
      <c s="297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92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273"/>
      <c s="179"/>
    </row>
    <row ht="12.75" customHeight="1"/>
    <row ht="12.75" customHeight="1"/>
  </sheetData>
  <mergeCells count="65">
    <mergeCell ref="A5:U5"/>
    <mergeCell ref="V5:BE5"/>
    <mergeCell ref="A6:U6"/>
    <mergeCell ref="V6:BE6"/>
    <mergeCell ref="A1:V2"/>
    <mergeCell ref="W1:BE2"/>
    <mergeCell ref="A3:BE3"/>
    <mergeCell ref="A4:U4"/>
    <mergeCell ref="V4:BE4"/>
    <mergeCell ref="A9:U9"/>
    <mergeCell ref="V9:BE9"/>
    <mergeCell ref="A10:U10"/>
    <mergeCell ref="V10:BE10"/>
    <mergeCell ref="A7:U7"/>
    <mergeCell ref="V7:BE7"/>
    <mergeCell ref="A8:U8"/>
    <mergeCell ref="V8:BE8"/>
    <mergeCell ref="A13:U13"/>
    <mergeCell ref="V13:BE13"/>
    <mergeCell ref="A14:U14"/>
    <mergeCell ref="V14:BE14"/>
    <mergeCell ref="A11:U11"/>
    <mergeCell ref="V11:BE11"/>
    <mergeCell ref="A12:U12"/>
    <mergeCell ref="V12:BE12"/>
    <mergeCell ref="A17:U17"/>
    <mergeCell ref="V17:BE17"/>
    <mergeCell ref="A18:U18"/>
    <mergeCell ref="V18:BE18"/>
    <mergeCell ref="A15:U15"/>
    <mergeCell ref="V15:BE15"/>
    <mergeCell ref="A16:U16"/>
    <mergeCell ref="V16:BE16"/>
    <mergeCell ref="A21:BE21"/>
    <mergeCell ref="A22:U22"/>
    <mergeCell ref="V22:BE22"/>
    <mergeCell ref="A23:U23"/>
    <mergeCell ref="V23:BE23"/>
    <mergeCell ref="A19:U19"/>
    <mergeCell ref="V19:BE19"/>
    <mergeCell ref="A20:U20"/>
    <mergeCell ref="V20:BE20"/>
    <mergeCell ref="A27:U27"/>
    <mergeCell ref="V27:BE27"/>
    <mergeCell ref="A28:BE28"/>
    <mergeCell ref="A29:BE29"/>
    <mergeCell ref="A24:U24"/>
    <mergeCell ref="V24:BE24"/>
    <mergeCell ref="A25:BE25"/>
    <mergeCell ref="A26:U26"/>
    <mergeCell ref="V26:BE26"/>
    <mergeCell ref="A32:U32"/>
    <mergeCell ref="V32:BE32"/>
    <mergeCell ref="A33:U33"/>
    <mergeCell ref="V33:BE33"/>
    <mergeCell ref="A30:U30"/>
    <mergeCell ref="V30:BE30"/>
    <mergeCell ref="A31:U31"/>
    <mergeCell ref="V31:BE31"/>
    <mergeCell ref="A36:U36"/>
    <mergeCell ref="V36:BE36"/>
    <mergeCell ref="A34:U34"/>
    <mergeCell ref="V34:BE34"/>
    <mergeCell ref="A35:U35"/>
    <mergeCell ref="V35:BE35"/>
  </mergeCells>
  <pageMargins left="1" right="0.25" top="0.75" bottom="0.6" header="0.5" footer="0.5"/>
  <pageSetup scale="90" orientation="portrait" verticalDpi="300"/>
  <drawing r:id="rId1"/>
</worksheet>
</file>