
<file path=[Content_Types].xml><?xml version="1.0" encoding="utf-8"?>
<Types xmlns="http://schemas.openxmlformats.org/package/2006/content-types">
  <Default Extension="rels" ContentType="application/vnd.openxmlformats-package.relationships+xml"/>
  <Override PartName="/xl/media/image1.emf" ContentType="image/x-emf"/>
  <Override PartName="/xl/media/image2.emf" ContentType="image/x-emf"/>
  <Override PartName="/xl/media/image3.emf" ContentType="image/x-emf"/>
  <Override PartName="/xl/media/image4.jpeg" ContentType="image/jpeg"/>
  <Override PartName="/xl/media/image5.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6.0.3.132"/>
  <workbookPr/>
  <bookViews>
    <workbookView xWindow="2205" yWindow="30" windowWidth="13230" windowHeight="12885"/>
  </bookViews>
  <sheets>
    <sheet name="SUMMARY" sheetId="1" r:id="rId1"/>
    <sheet name="COVER_SHEET" sheetId="2" r:id="rId2"/>
    <sheet name="Definitions" sheetId="3" r:id="rId3"/>
  </sheets>
  <definedNames>
    <definedName name="_xlnm.Print_Area" localSheetId="1">COVER_SHEET!$A$1:$BE$21</definedName>
    <definedName name="_xlnm.Print_Area" localSheetId="2">Definitions!$A$1:$BE$42</definedName>
    <definedName name="_xlnm.Print_Area" localSheetId="0">SUMMARY!$A$1:$BE$352</definedName>
  </definedNames>
  <calcPr calcId="40001"/>
</workbook>
</file>

<file path=xl/sharedStrings.xml><?xml version="1.0" encoding="utf-8"?>
<sst xmlns="http://schemas.openxmlformats.org/spreadsheetml/2006/main" count="713" uniqueCount="517">
  <si>
    <t>XS29aaaR</t>
  </si>
  <si>
    <t>S303PaaaS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</si>
  <si>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</si>
  <si>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t>D294MbaRA</t>
  </si>
  <si>
    <t>Rearranged hopane</t>
  </si>
  <si>
    <t>D29abR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</si>
  <si>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 + (coelution)</t>
    </r>
  </si>
  <si>
    <r>
      <t>358.3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C26 Desmethylsteranes</t>
    </r>
  </si>
  <si>
    <t>Area ppm</t>
  </si>
  <si>
    <r>
      <t>274.3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203.2: Norpregnanes</t>
    </r>
  </si>
  <si>
    <t>C30UNK9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</si>
  <si>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C28 Desmethylsteranes</t>
    </r>
  </si>
  <si>
    <t>D283MbaS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</si>
  <si>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</si>
  <si>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>Basin:</t>
  </si>
  <si>
    <t>C28 Unknown 9</t>
  </si>
  <si>
    <t>(S30NPaaaS)/(S30NPaaaS+S30NPaaaR)</t>
  </si>
  <si>
    <t>D26N24abR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</si>
  <si>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,23R,24S-trimethyl-20R-cholestane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</si>
  <si>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</si>
  <si>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t>Preparation:</t>
  </si>
  <si>
    <t>S26N27abbR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</si>
  <si>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C28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</si>
  <si>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20S</t>
    </r>
  </si>
  <si>
    <t>MSM5</t>
  </si>
  <si>
    <t>XS28aaaR</t>
  </si>
  <si>
    <r>
      <t>C29</t>
    </r>
    <r>
      <rPr>
        <sz val="8"/>
        <rFont val="Symbol"/>
        <family val="1"/>
        <charset val="2"/>
      </rPr>
      <t xml:space="preserve"> abb/(aaa+abb)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</si>
  <si>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</si>
  <si>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 + (coelution)</t>
    </r>
  </si>
  <si>
    <r>
      <t xml:space="preserve"> C29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(400-&gt;217)</t>
    </r>
  </si>
  <si>
    <t>(S27abbR+S27abbS)/(S27aaaS+S27abbR+S27abbS+S27aaaR)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</si>
  <si>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</si>
  <si>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20S</t>
    </r>
  </si>
  <si>
    <t>D293MbaSB</t>
  </si>
  <si>
    <r>
      <t>C27</t>
    </r>
    <r>
      <rPr>
        <sz val="8"/>
        <rFont val="Symbol"/>
        <family val="1"/>
        <charset val="2"/>
      </rPr>
      <t xml:space="preserve"> abb/(aaa+abb)</t>
    </r>
  </si>
  <si>
    <t>Client ID:</t>
  </si>
  <si>
    <t>S303PabbS</t>
  </si>
  <si>
    <t>NOR30HOP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</si>
  <si>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</si>
  <si>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</si>
  <si>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20R</t>
    </r>
  </si>
  <si>
    <t>NORPREG2</t>
  </si>
  <si>
    <t>Norpregnane-12</t>
  </si>
  <si>
    <t>D30nPabS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</si>
  <si>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</si>
  <si>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S284MaaaR</t>
  </si>
  <si>
    <t>DiaHopane Index (%)</t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</si>
  <si>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C29 Methylsteranes</t>
    </r>
  </si>
  <si>
    <t>C29UNK5</t>
  </si>
  <si>
    <t>S26N24aaaR</t>
  </si>
  <si>
    <t>100*(S28aaaSA+S28aaaSB+S28abbR+S28abbS+S28aaaR)/(S27aaaS+S27abbR+     S27abbS+S27aaaR+S28aaaSA+S28aaaSB+S28abbR+S28abbS+S28aaaR+S29aaaS+ S29abbR+S29abbS+S29aaaR)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</si>
  <si>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20R</t>
    </r>
  </si>
  <si>
    <t>S294MaaaSA</t>
  </si>
  <si>
    <t>Formula</t>
  </si>
  <si>
    <t>D28abRB</t>
  </si>
  <si>
    <t>Tetracyclic polyprenoid</t>
  </si>
  <si>
    <t>Norpregnane-10</t>
  </si>
  <si>
    <t>D/M</t>
  </si>
  <si>
    <t>100*(S27aaaS+S27abbR+S27abbS+S27aaaR)/(S27aaaS+S27abbR+S27abbS+S27aaaR+S28aaaSA+S28aaaSB+S28abbR+S28abbS+S28aaaR+S29aaaS+S29abbR+S29abbS+S29aaaR)</t>
  </si>
  <si>
    <t>S303MaaaS</t>
  </si>
  <si>
    <t>Norpregnane-3+Norpregnane-4</t>
  </si>
  <si>
    <t>Geologic Age:</t>
  </si>
  <si>
    <t>Norpregnane-1</t>
  </si>
  <si>
    <t>DATAFILE:</t>
  </si>
  <si>
    <t>S284MabbR</t>
  </si>
  <si>
    <t>GamB</t>
  </si>
  <si>
    <t>OLEANOID16</t>
  </si>
  <si>
    <t>S26N24abbR</t>
  </si>
  <si>
    <t>C31 2a-Methylhopane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</si>
  <si>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</si>
  <si>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S/(S+R) (400-&gt;217)</t>
    </r>
  </si>
  <si>
    <t>(S30NPabbR+S30NPabbS)/(S30NPaaaS+S30NPabbR+S30NPabbS+S30NPaaaR)</t>
  </si>
  <si>
    <t>H31abR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</si>
  <si>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Diasteranes (372-&gt;217,386-&gt;217,400-&gt;217)</t>
    </r>
  </si>
  <si>
    <t>(S30NPaaaS+S30NPabbR+S30NPabbS+S30NPaaaR)/(S27aaaS+S27abbR+S27abbS+  S27aaaR+S28aaaSA+S28aaaSB+S28abbR+S28abbS+S28aaaR+S29aaaS+S29abbR+ S29abbS+S29aaaR+S30NPaaaS+S30NPabbR+S30NPabbS+S30NPaaaR)</t>
  </si>
  <si>
    <t>S302MabbR</t>
  </si>
  <si>
    <t>24-Nordiacholestane ratio (NDR)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</si>
  <si>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iso/n-propyl Sterane Index (414-&gt;217)</t>
    </r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</si>
  <si>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S/(S+R) (414-&gt;217)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</si>
  <si>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</si>
  <si>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D30nPbaR</t>
  </si>
  <si>
    <t>3b-Methyl-5a,14b,17b-stigmastane 20S + (coelution)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</si>
  <si>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 Oleanane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</si>
  <si>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</si>
  <si>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</si>
  <si>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20R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</si>
  <si>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</si>
  <si>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24-Norcholestane ratio (NCR)</t>
  </si>
  <si>
    <t>Time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</si>
  <si>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</si>
  <si>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Resp fact</t>
  </si>
  <si>
    <t>D294MabS</t>
  </si>
  <si>
    <t xml:space="preserve"> 24-Norcholestane Ratio (NCR) (358-&gt;217)</t>
  </si>
  <si>
    <t xml:space="preserve">Company: </t>
  </si>
  <si>
    <t>Longitude: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</si>
  <si>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259.2: Tetracyclic polyprenoids and C30 3</t>
    </r>
    <r>
      <rPr>
        <b/>
        <sz val="8"/>
        <rFont val="Symbol"/>
        <family val="1"/>
        <charset val="2"/>
      </rPr>
      <t>b</t>
    </r>
    <r>
      <rPr>
        <b/>
        <sz val="8"/>
        <rFont val="Arial"/>
        <family val="2"/>
      </rPr>
      <t>propylsteranes</t>
    </r>
  </si>
  <si>
    <t>(S28aaaSA+S28aaaSB)/(S28aaaSA+S28aaaSB+S28aaaR)</t>
  </si>
  <si>
    <t>M30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</si>
  <si>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</si>
  <si>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</si>
  <si>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</si>
  <si>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t>C30UNK5</t>
  </si>
  <si>
    <t>D26N27baS</t>
  </si>
  <si>
    <t>S29aaaS/(S29aaaS+S29aaaR)</t>
  </si>
  <si>
    <t>NORPREG11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</si>
  <si>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-stigmastane 20S + </t>
    </r>
  </si>
  <si>
    <t>D30nPbaSA</t>
  </si>
  <si>
    <t>TRITERP18</t>
  </si>
  <si>
    <t>S293MabbS</t>
  </si>
  <si>
    <t>Diahopane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</si>
  <si>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</si>
  <si>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S293MaaaSB</t>
  </si>
  <si>
    <t>dia-C30 Unknown 8</t>
  </si>
  <si>
    <t>Gammacerane Index (%)</t>
  </si>
  <si>
    <t>NORPREG3_4</t>
  </si>
  <si>
    <t>S28aaaSA</t>
  </si>
  <si>
    <t>Olean-12-ene</t>
  </si>
  <si>
    <t>D28baSA</t>
  </si>
  <si>
    <t>(S28abbR+S28abbS)/(S28aaaSA+S28aaaSB+S28abbR+S28abbS+S28aaaR)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</si>
  <si>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</si>
  <si>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dia-C28 Unknown 16</t>
  </si>
  <si>
    <t>Peak Label</t>
  </si>
  <si>
    <t>(S26N24aaaS+S26N24abbR+S26N24abbS+S26N24aaaR)/(S26N24aaaS+S26N24abbR+S26N24abbS+S26N24aaaR+S26N27aaaS+S26N27abbR+S26N27abbS+S26N27aaaR)</t>
  </si>
  <si>
    <t>Lab ID: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</si>
  <si>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,23S,24R-trimethyl-20R-cholestane</t>
    </r>
  </si>
  <si>
    <t>%28 Diasteranes</t>
  </si>
  <si>
    <t>OL18a</t>
  </si>
  <si>
    <t>D27abS</t>
  </si>
  <si>
    <t>Norpregnane-8+Norpregnane-9</t>
  </si>
  <si>
    <r>
      <t xml:space="preserve"> C27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(372-&gt;217)</t>
    </r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</si>
  <si>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(H)-Oleanane</t>
    </r>
  </si>
  <si>
    <t>Latitude: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</si>
  <si>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</si>
  <si>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C30TS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</si>
  <si>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</si>
  <si>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t xml:space="preserve">C30 unknown triterpane </t>
  </si>
  <si>
    <r>
      <t>Bicadinane W (</t>
    </r>
    <r>
      <rPr>
        <i/>
        <sz val="8"/>
        <rFont val="Arial"/>
        <family val="2"/>
      </rPr>
      <t>cis,cis,trans</t>
    </r>
    <r>
      <rPr>
        <sz val="8"/>
        <rFont val="Arial"/>
        <family val="2"/>
      </rPr>
      <t>)</t>
    </r>
  </si>
  <si>
    <t>21-Norcholestane ratio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</si>
  <si>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20S</t>
    </r>
  </si>
  <si>
    <t>D26N27abR</t>
  </si>
  <si>
    <t>DC30UNK7</t>
  </si>
  <si>
    <t>Compound</t>
  </si>
  <si>
    <t>DesATARAX</t>
  </si>
  <si>
    <t>S303MabbS</t>
  </si>
  <si>
    <t>(S29abbR+S29abbS)/(S29aaaS+S29abbR+S29abbS+S29aaaR)</t>
  </si>
  <si>
    <r>
      <t>2</t>
    </r>
    <r>
      <rPr>
        <sz val="8"/>
        <rFont val="Arial"/>
        <family val="2"/>
      </rPr>
      <t>A=Source Age; D=Depositional environment; M= Maturity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</si>
  <si>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</si>
  <si>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NORPREG7</t>
  </si>
  <si>
    <t xml:space="preserve"> Oleanane Index (%) (412-&gt;191)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</si>
  <si>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20R</t>
    </r>
  </si>
  <si>
    <t>MILUVEACH-TIMBERLINE</t>
  </si>
  <si>
    <t>C28 S/(S+R)</t>
  </si>
  <si>
    <t>D293MbaRA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</si>
  <si>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</si>
  <si>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</si>
  <si>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C30UNK13</t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</si>
  <si>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-Oleanane</t>
    </r>
  </si>
  <si>
    <t>DC29UNK28</t>
  </si>
  <si>
    <t>MS120115.D</t>
  </si>
  <si>
    <t>File Name: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</si>
  <si>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</si>
  <si>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-methyl-24-nor-1(10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5)abeo-10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-oleanane</t>
    </r>
  </si>
  <si>
    <t>S29aaaR</t>
  </si>
  <si>
    <t>NORPREG5</t>
  </si>
  <si>
    <r>
      <t>C31 22R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</si>
  <si>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t>Formation:</t>
  </si>
  <si>
    <t>D28baRB</t>
  </si>
  <si>
    <t>100*(D28baSA+D28baSB+D28baRA+D28baRB)/(D27baS+D27baR+D28baSA+D28baSB+D28baRA+D28baRB+D29baS+D29baR)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</si>
  <si>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-Neohopane</t>
    </r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</si>
  <si>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-Olean-12-ene   </t>
    </r>
  </si>
  <si>
    <t>S293MaaaSA_4abRB</t>
  </si>
  <si>
    <t>dia-C30 Unknown 8A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</si>
  <si>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</si>
  <si>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t>Country:</t>
  </si>
  <si>
    <t>S30iPaaaS</t>
  </si>
  <si>
    <t>(2*PP1)/(2*PP1+D26N27baS+D26N27baR+S26N27aaaS+S26N27abbR+S26N27abbS+ S26N27aaaR)</t>
  </si>
  <si>
    <t>DC30UNK8A</t>
  </si>
  <si>
    <t>OL12ene</t>
  </si>
  <si>
    <t>Norpregnane-6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</si>
  <si>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</si>
  <si>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t>Des-A-Oleanane</t>
  </si>
  <si>
    <t>D28abS</t>
  </si>
  <si>
    <r>
      <t>Bicadinane T (</t>
    </r>
    <r>
      <rPr>
        <i/>
        <sz val="8"/>
        <rFont val="Arial"/>
        <family val="2"/>
      </rPr>
      <t>trans, trans,trans</t>
    </r>
    <r>
      <rPr>
        <sz val="8"/>
        <rFont val="Arial"/>
        <family val="2"/>
      </rPr>
      <t>)</t>
    </r>
  </si>
  <si>
    <t>BASELINE ID:</t>
  </si>
  <si>
    <t>Des-A-Lupane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</si>
  <si>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C30 Desmethylsteranes</t>
    </r>
  </si>
  <si>
    <t>D294MbaSA</t>
  </si>
  <si>
    <t>100*(B30T+B30T1+B30R)/(H30ab+B30T+B30T1+B30R)</t>
  </si>
  <si>
    <t>S28aaaR</t>
  </si>
  <si>
    <t>S30nPaaaR</t>
  </si>
  <si>
    <t xml:space="preserve"> Bicadinane Index (%) (412-&gt;191,412-&gt;369)</t>
  </si>
  <si>
    <t>D27baR</t>
  </si>
  <si>
    <t>21-norstigmastane</t>
  </si>
  <si>
    <t>S283MaaaR</t>
  </si>
  <si>
    <t>DesALUP</t>
  </si>
  <si>
    <t>S29abbR</t>
  </si>
  <si>
    <t xml:space="preserve"> </t>
  </si>
  <si>
    <t xml:space="preserve"> 21-Norcholestane Ratio (358-&gt;217)</t>
  </si>
  <si>
    <t>A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</si>
  <si>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</si>
  <si>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S27aaaR</t>
  </si>
  <si>
    <t>DC28UNK3</t>
  </si>
  <si>
    <t>414-&gt;231: C30 Methylsteranes</t>
  </si>
  <si>
    <t>30-Norhomohopane</t>
  </si>
  <si>
    <t>CP307408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</si>
  <si>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</si>
  <si>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C29 Desmethylsteranes</t>
    </r>
  </si>
  <si>
    <t>S28abbR</t>
  </si>
  <si>
    <t>S304MaaaR</t>
  </si>
  <si>
    <t>S30nPabbR</t>
  </si>
  <si>
    <t>C30 iso/n-propyl sterane Index</t>
  </si>
  <si>
    <t>S29baaR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</si>
  <si>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20S</t>
    </r>
  </si>
  <si>
    <t>S26N27aaaS</t>
  </si>
  <si>
    <t>dia-C28 Unknown 3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</si>
  <si>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 (Moretane)</t>
    </r>
  </si>
  <si>
    <t>S283MabbR</t>
  </si>
  <si>
    <t>Des-E-Hopane</t>
  </si>
  <si>
    <t>TRITERP14</t>
  </si>
  <si>
    <t>DC28UNK16</t>
  </si>
  <si>
    <t>CLIENT ID:</t>
  </si>
  <si>
    <t>S27abbR</t>
  </si>
  <si>
    <t>D294MbaRB</t>
  </si>
  <si>
    <t>D29abS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</si>
  <si>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20R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</si>
  <si>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20R</t>
    </r>
  </si>
  <si>
    <t>S28baaR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</si>
  <si>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</si>
  <si>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Gammacerane-A</t>
  </si>
  <si>
    <t>NORPREG8_9</t>
  </si>
  <si>
    <t>Bicadinane Index (%)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</si>
  <si>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</si>
  <si>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t>dia-C29 Unknown 27</t>
  </si>
  <si>
    <t xml:space="preserve"> Diasteranes/Steranes</t>
  </si>
  <si>
    <t>C30UNKT2</t>
  </si>
  <si>
    <r>
      <t>372.3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C27 Desmethylsteranes</t>
    </r>
  </si>
  <si>
    <t>S304MabbR</t>
  </si>
  <si>
    <t>S26N27abbS</t>
  </si>
  <si>
    <t xml:space="preserve"> Dinosterane Ratio (414-&gt;231)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</si>
  <si>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</si>
  <si>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 (24S)</t>
    </r>
  </si>
  <si>
    <t>B30T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</si>
  <si>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</si>
  <si>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Bicadinane T1</t>
  </si>
  <si>
    <t>Unk_Peak1</t>
  </si>
  <si>
    <t>100*(OL18a+OL18b)/(H30ab+OL18a+OL18b)</t>
  </si>
  <si>
    <t>S294MaaaR</t>
  </si>
  <si>
    <r>
      <t>C28</t>
    </r>
    <r>
      <rPr>
        <sz val="8"/>
        <rFont val="Symbol"/>
        <family val="1"/>
        <charset val="2"/>
      </rPr>
      <t xml:space="preserve"> abb/(aaa+abb)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</si>
  <si>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</si>
  <si>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 xml:space="preserve"> 24-Nordiacholestane Ratio (NDR) (358-&gt;217)</t>
  </si>
  <si>
    <r>
      <t>18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 Oleanane</t>
    </r>
  </si>
  <si>
    <t>S284MaaaS</t>
  </si>
  <si>
    <t>PP2_S303PabbR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</si>
  <si>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</si>
  <si>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Count</t>
  </si>
  <si>
    <t>B30R</t>
  </si>
  <si>
    <t>S26N24aaaS</t>
  </si>
  <si>
    <t>Des-A-Taraxastane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</si>
  <si>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Steranes (372-&gt;217,386-&gt;217,400-&gt;217)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</si>
  <si>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</si>
  <si>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S294MaaaSB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</si>
  <si>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</si>
  <si>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%27 Steranes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</si>
  <si>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</si>
  <si>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20S</t>
    </r>
  </si>
  <si>
    <t>H312Mab</t>
  </si>
  <si>
    <t>NORPREG1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</si>
  <si>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</si>
  <si>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</si>
  <si>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Parameter (Area)</t>
  </si>
  <si>
    <t>Top Depth:</t>
  </si>
  <si>
    <t>DS4aSR20R</t>
  </si>
  <si>
    <t>Well Name:</t>
  </si>
  <si>
    <t>Bicadinene</t>
  </si>
  <si>
    <t>D29baR</t>
  </si>
  <si>
    <t>S294MabbR</t>
  </si>
  <si>
    <t>S302MaaaS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</si>
  <si>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</si>
  <si>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Norpregnane-2</t>
  </si>
  <si>
    <r>
      <t xml:space="preserve"> C28</t>
    </r>
    <r>
      <rPr>
        <sz val="8"/>
        <color indexed="8"/>
        <rFont val="Symbol"/>
        <family val="1"/>
        <charset val="2"/>
      </rPr>
      <t xml:space="preserve"> abb/(aaa+abb) </t>
    </r>
    <r>
      <rPr>
        <sz val="8"/>
        <color indexed="8"/>
        <rFont val="Arial"/>
        <family val="2"/>
      </rPr>
      <t xml:space="preserve"> (386-&gt;217)</t>
    </r>
  </si>
  <si>
    <t>358-&gt;217: C26 Steranes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</si>
  <si>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</si>
  <si>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 +</t>
    </r>
  </si>
  <si>
    <t>D26N24baR</t>
  </si>
  <si>
    <t>C29 Unknown 5</t>
  </si>
  <si>
    <t>3b-Methyl-5a,14a,17a-ergostane 20R</t>
  </si>
  <si>
    <t>OLEANOID15A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</si>
  <si>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20R</t>
    </r>
  </si>
  <si>
    <r>
      <t xml:space="preserve"> C30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(414-&gt;217)</t>
    </r>
  </si>
  <si>
    <t>S26N24abbS</t>
  </si>
  <si>
    <t>Lease: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</si>
  <si>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,23S,24S-trimethyl-20R-cholestane</t>
    </r>
  </si>
  <si>
    <t/>
  </si>
  <si>
    <t>UNITED STATES</t>
  </si>
  <si>
    <t>C30 Unknown 16</t>
  </si>
  <si>
    <t>DesA Oleanane Index (%)</t>
  </si>
  <si>
    <t>BBDINO</t>
  </si>
  <si>
    <t>Area</t>
  </si>
  <si>
    <t>H31abS</t>
  </si>
  <si>
    <t>D284MbaR</t>
  </si>
  <si>
    <t>S302MabbS</t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</si>
  <si>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-Hopane</t>
    </r>
  </si>
  <si>
    <t>SATURATE GCMSMS</t>
  </si>
  <si>
    <t>100*(D29baS+D29baR)/(D27baS+D27baR+D28baSA+D28baSB+D28baRA+D28baRB+  D29baS+D29baR)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</si>
  <si>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</si>
  <si>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20R</t>
    </r>
  </si>
  <si>
    <t>D26N24abS</t>
  </si>
  <si>
    <t>DH30</t>
  </si>
  <si>
    <t>Oleanoid</t>
  </si>
  <si>
    <t>Project #:</t>
  </si>
  <si>
    <t>S303PaaaR</t>
  </si>
  <si>
    <r>
      <t>330.3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Internal Standard</t>
    </r>
  </si>
  <si>
    <t>Terpane Ratios</t>
  </si>
  <si>
    <t>H313Mab</t>
  </si>
  <si>
    <t xml:space="preserve"> Terpanes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</si>
  <si>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 (24R)</t>
    </r>
  </si>
  <si>
    <t xml:space="preserve"> Diahopane Index (%) (412-&gt;191)</t>
  </si>
  <si>
    <r>
      <t>C30</t>
    </r>
    <r>
      <rPr>
        <sz val="8"/>
        <rFont val="Symbol"/>
        <family val="1"/>
        <charset val="2"/>
      </rPr>
      <t xml:space="preserve"> abb/(aaa+abb)</t>
    </r>
  </si>
  <si>
    <t>DS4aSS20R</t>
  </si>
  <si>
    <t>S294MabbS_3MaaaR</t>
  </si>
  <si>
    <t>D283MbaR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</si>
  <si>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</si>
  <si>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</si>
  <si>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</si>
  <si>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</si>
  <si>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r>
      <t>bb</t>
    </r>
    <r>
      <rPr>
        <sz val="8"/>
        <rFont val="Arial"/>
        <family val="2"/>
      </rPr>
      <t>-dino (?)</t>
    </r>
  </si>
  <si>
    <t>410.4-&gt;218.2:  Monounsaturated C30 Pentacyclic Triterpenoids</t>
  </si>
  <si>
    <t>100*(D27baS+D27baR)/(D27baS+D27baR+D28baSA+D28baSB+D28baRA+D28baRB+  D29baS+D29baR)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</si>
  <si>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</si>
  <si>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</si>
  <si>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20S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</si>
  <si>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20S</t>
    </r>
  </si>
  <si>
    <t>D293MbaSA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</si>
  <si>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</si>
  <si>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20R</t>
    </r>
  </si>
  <si>
    <t>NORPREG12</t>
  </si>
  <si>
    <t>DS4aRS20R</t>
  </si>
  <si>
    <t>D294MabRA</t>
  </si>
  <si>
    <t>D30nPbaSB</t>
  </si>
  <si>
    <t>Block:</t>
  </si>
  <si>
    <t>Diasteranes/Steranes</t>
  </si>
  <si>
    <t>FRACTION:</t>
  </si>
  <si>
    <t>PICKED</t>
  </si>
  <si>
    <t>Acquisition Parameters:</t>
  </si>
  <si>
    <t>Norpregnane-11</t>
  </si>
  <si>
    <t>A/D</t>
  </si>
  <si>
    <t>S28aaaSB</t>
  </si>
  <si>
    <t>D28baSB</t>
  </si>
  <si>
    <t>(D27baS+D27baR+D28baSA+D28baSB+D28baRA+D28baRB+D29baS+D29baR/ (S27aaaS+S27abbR+S27abbS+S27aaaR+S28aaaSA+S28aaaSB+S28abbR+S28abbS+ S28aaaR+S29aaaS+S29abbR+S29abbS+S29aaaR)</t>
  </si>
  <si>
    <t>dia-C28 Unknown 17</t>
  </si>
  <si>
    <t>NORPREG10</t>
  </si>
  <si>
    <t>D28abRA</t>
  </si>
  <si>
    <t>Dinosterane ratio</t>
  </si>
  <si>
    <t>7590.00</t>
  </si>
  <si>
    <t>OL18b</t>
  </si>
  <si>
    <t>S284MabbS</t>
  </si>
  <si>
    <t>Fraction:</t>
  </si>
  <si>
    <t>OLEANOID17</t>
  </si>
  <si>
    <t>(S30iPaaaS+S30iPaaaR)/(S30NPaaaS+S30NPaaaR+S30iPaaaS+S30iPaaaR)</t>
  </si>
  <si>
    <r>
      <t>426.4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205.2: C31 Pentacyclic Triterpenoids</t>
    </r>
  </si>
  <si>
    <t>S303MaaaR</t>
  </si>
  <si>
    <t>DS4aRR20R</t>
  </si>
  <si>
    <t>C30UNK16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</si>
  <si>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</si>
  <si>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</si>
  <si>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20R</t>
    </r>
  </si>
  <si>
    <t>GamA</t>
  </si>
  <si>
    <t>DC30UNK8</t>
  </si>
  <si>
    <t>(DS4aSS20R+DS4aSR20R+DS4aRR20R+DS4aRS20R)/(S303MaaaR+DS4aSS20R+  DS4aSR20R+DS4aRR20R+DS4aRS20R)</t>
  </si>
  <si>
    <t>Bottom Depth:</t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</si>
  <si>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S/(S+R) (372-&gt;217)</t>
    </r>
  </si>
  <si>
    <t>OLEANOID15</t>
  </si>
  <si>
    <t>Oleanane Index (%)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</si>
  <si>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20R</t>
    </r>
  </si>
  <si>
    <t>OL18ene</t>
  </si>
  <si>
    <t>D293MbaRB</t>
  </si>
  <si>
    <t>C30UNK14</t>
  </si>
  <si>
    <r>
      <t>Tetracyclic polyprenoid+ 3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</si>
  <si>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C30 Unknown 14</t>
  </si>
  <si>
    <t>ISTD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</si>
  <si>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,23R,24R-trimethyl-20R-cholestane</t>
    </r>
  </si>
  <si>
    <t>S29aaaS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</si>
  <si>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</si>
  <si>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21-norcholestane</t>
  </si>
  <si>
    <t>S303MabbR</t>
  </si>
  <si>
    <t>US160418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</si>
  <si>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Diasteranes (372-&gt;217,386-&gt;217,400-&gt;217)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</si>
  <si>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20S</t>
    </r>
  </si>
  <si>
    <t>%28 Steranes</t>
  </si>
  <si>
    <t>RESULTS SATURATE GCMSMS ANALYSIS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</si>
  <si>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Steranes (372-&gt;217,386-&gt;217,400-&gt;217)</t>
    </r>
  </si>
  <si>
    <t>S26N21</t>
  </si>
  <si>
    <t>OL1318ene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</si>
  <si>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</si>
  <si>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DC29UNK27</t>
  </si>
  <si>
    <t>Field:</t>
  </si>
  <si>
    <t>C27 S/(S+R)</t>
  </si>
  <si>
    <t xml:space="preserve"> Steranes</t>
  </si>
  <si>
    <t>H30ab</t>
  </si>
  <si>
    <t>Norpregnane-7</t>
  </si>
  <si>
    <t>Olean-13(18)-ene</t>
  </si>
  <si>
    <t>ppm</t>
  </si>
  <si>
    <t>%29 Diasteranes</t>
  </si>
  <si>
    <t>D</t>
  </si>
  <si>
    <t>D294MbaSB</t>
  </si>
  <si>
    <t>S30nPaaaS</t>
  </si>
  <si>
    <t>BH-56653</t>
  </si>
  <si>
    <t>D27baS</t>
  </si>
  <si>
    <t>100*(S29aaaS+S29abbR+S29abbS+S29aaaR)/(S27aaaS+S27abbR+S27abbS+S27aaaR+S28aaaSA+S28aaaSB+S28abbR+S28abbS+S28aaaR+S29aaaS+S29abbR+S29abbS+S29aaaR)</t>
  </si>
  <si>
    <t>S283MaaaS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</si>
  <si>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</si>
  <si>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t>C30 plant terpane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</si>
  <si>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20S</t>
    </r>
  </si>
  <si>
    <t>S29abbS</t>
  </si>
  <si>
    <t>100*DesAOL/(DesAOL+DesEHOP)</t>
  </si>
  <si>
    <t>Sample Type:</t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</si>
  <si>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313.3: Bicadinanes</t>
    </r>
  </si>
  <si>
    <t>C30UNK4</t>
  </si>
  <si>
    <t>M</t>
  </si>
  <si>
    <t>S27aaaS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</si>
  <si>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</si>
  <si>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D26N27baR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</si>
  <si>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-ergostane 20S + </t>
    </r>
  </si>
  <si>
    <t>W. KUPARUK ST 3-11-11</t>
  </si>
  <si>
    <t>S304MabbS_2MaaaR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</si>
  <si>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20R</t>
    </r>
  </si>
  <si>
    <t>DesAOL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</si>
  <si>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</si>
  <si>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191.2: Pentacyclic Triterpenoids</t>
    </r>
  </si>
  <si>
    <t>C30 Sterane Index</t>
  </si>
  <si>
    <t>S27aaaS/(S27aaaS+S27aaaR)</t>
  </si>
  <si>
    <t>S293MabbR</t>
  </si>
  <si>
    <t>dia-C30 Unknown 7</t>
  </si>
  <si>
    <t>S304MaaaS</t>
  </si>
  <si>
    <t>S30nPabbS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</si>
  <si>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20S</t>
    </r>
  </si>
  <si>
    <t>MPLC</t>
  </si>
  <si>
    <r>
      <t>C31 22S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</si>
  <si>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</si>
  <si>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DesEHOP</t>
  </si>
  <si>
    <t>C29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</si>
  <si>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</si>
  <si>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t>DC28UNK17</t>
  </si>
  <si>
    <t xml:space="preserve"> Gammacerane Index (%) (412-&gt;191)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</si>
  <si>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</si>
  <si>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t>D26N27abS</t>
  </si>
  <si>
    <t>D27abR</t>
  </si>
  <si>
    <t>PP1</t>
  </si>
  <si>
    <r>
      <t>RATIOS (on Area)</t>
    </r>
    <r>
      <rPr>
        <b/>
        <vertAlign val="superscript"/>
        <sz val="10"/>
        <color indexed="46"/>
        <rFont val="Arial"/>
        <family val="2"/>
      </rPr>
      <t>1</t>
    </r>
  </si>
  <si>
    <t>330.3-&gt;191.2: Tetracyclics</t>
  </si>
  <si>
    <t>Gammacerane-B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</si>
  <si>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</si>
  <si>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B30W</t>
  </si>
  <si>
    <t>REARNGHOP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</si>
  <si>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</si>
  <si>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414-&gt;217: C30 Steranes</t>
  </si>
  <si>
    <t>NORPREG6</t>
  </si>
  <si>
    <t>OLEANOID13</t>
  </si>
  <si>
    <t>B30T1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</si>
  <si>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</t>
    </r>
    <r>
      <rPr>
        <sz val="8"/>
        <color indexed="8"/>
        <rFont val="Symbol"/>
        <family val="1"/>
        <charset val="2"/>
      </rPr>
      <t>/(</t>
    </r>
    <r>
      <rPr>
        <sz val="8"/>
        <color indexed="8"/>
        <rFont val="Arial"/>
        <family val="2"/>
      </rPr>
      <t>S+R) (386-&gt;217)</t>
    </r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</si>
  <si>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Diasteranes (372-&gt;217,386-&gt;217,400-&gt;217)</t>
    </r>
  </si>
  <si>
    <t>4-Methyl sterane ratio</t>
  </si>
  <si>
    <t>4a-methyl-13a,17b-diaergostane 20R</t>
  </si>
  <si>
    <t>S304MaaaR/(S29aaaR+S304MaaaR)</t>
  </si>
  <si>
    <t>%27 Diasteranes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</si>
  <si>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20S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</si>
  <si>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</t>
    </r>
  </si>
  <si>
    <t>Sampling Point:</t>
  </si>
  <si>
    <t>7560.00</t>
  </si>
  <si>
    <t>S26N21/(S26N21+S26N24aaaS+S26N24abbR+S26N24abbS+S26N24aaaR+     S26N27aaaS+S26N27abbR+S26N27abbS+S26N27aaaR)</t>
  </si>
  <si>
    <r>
      <t>C31 3</t>
    </r>
    <r>
      <rPr>
        <sz val="8"/>
        <color indexed="8"/>
        <rFont val="Symbol"/>
        <family val="1"/>
        <charset val="2"/>
      </rPr>
      <t>b</t>
    </r>
    <r>
      <rPr>
        <sz val="8"/>
        <color indexed="8"/>
        <rFont val="Arial"/>
        <family val="2"/>
      </rPr>
      <t>-Methylhopane</t>
    </r>
  </si>
  <si>
    <t>D28baRA</t>
  </si>
  <si>
    <t>Unknown peak 1</t>
  </si>
  <si>
    <t>C30UNK10</t>
  </si>
  <si>
    <t>Olean-18-ene</t>
  </si>
  <si>
    <t>S30iPaaaR</t>
  </si>
  <si>
    <t>100*DH30/(DH30+H30ab)</t>
  </si>
  <si>
    <t>C28UNK9</t>
  </si>
  <si>
    <t>S28N21</t>
  </si>
  <si>
    <t>C30 Unknown 10</t>
  </si>
  <si>
    <t>ConocoPhillips</t>
  </si>
  <si>
    <t>Retention</t>
  </si>
  <si>
    <t>Norpregnane-5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</si>
  <si>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-24-iso-propylcholestane 20R</t>
    </r>
  </si>
  <si>
    <t>S26N27baaR</t>
  </si>
  <si>
    <t xml:space="preserve"> 4-Methyl Sterane Ratio (400-&gt;217,414-&gt;231)</t>
  </si>
  <si>
    <t xml:space="preserve"> TPP (358-&gt;217,414-&gt;259)</t>
  </si>
  <si>
    <t>D29baS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</si>
  <si>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C30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</si>
  <si>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</si>
  <si>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</si>
  <si>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</si>
  <si>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S28abbS</t>
  </si>
  <si>
    <t>OL12ene18a</t>
  </si>
  <si>
    <t>D26N24baS</t>
  </si>
  <si>
    <t>S283MabbS</t>
  </si>
  <si>
    <t xml:space="preserve">Bicadinane R   </t>
  </si>
  <si>
    <t>TRITERP17A</t>
  </si>
  <si>
    <t>S30iPabbR</t>
  </si>
  <si>
    <r>
      <t>1</t>
    </r>
    <r>
      <rPr>
        <sz val="8"/>
        <rFont val="Arial"/>
        <family val="2"/>
      </rPr>
      <t>On response factored areas. Definition and utility of the ratios can be found on our website www.brilabs.com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</si>
  <si>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</si>
  <si>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</si>
  <si>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20R</t>
    </r>
  </si>
  <si>
    <t>Steranes</t>
  </si>
  <si>
    <t>S27abbS</t>
  </si>
  <si>
    <t xml:space="preserve"> DesA Oleanane Index (%) (330-&gt;191)</t>
  </si>
  <si>
    <t>%29 Steranes</t>
  </si>
  <si>
    <t>(D26N24baS+D26N24baR)/(D26N24baS+D26N24baR+D26N27baS+D26N27baR)</t>
  </si>
  <si>
    <t>S26N27aaaR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</si>
  <si>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Steranes (372-&gt;217,386-&gt;217,400-&gt;217)</t>
    </r>
  </si>
  <si>
    <t>D284MbaS</t>
  </si>
  <si>
    <t>dia-C29 Unknown 28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</si>
  <si>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20S</t>
    </r>
  </si>
  <si>
    <t>MSMS Method:</t>
  </si>
  <si>
    <t>TPP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</si>
  <si>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Sterane Index (414-&gt;217)</t>
    </r>
  </si>
  <si>
    <t>100*(GamA+GamB)/(H30ab+GamA+GamB)</t>
  </si>
</sst>
</file>

<file path=xl/styles.xml><?xml version="1.0" encoding="utf-8"?>
<styleSheet xmlns="http://schemas.openxmlformats.org/spreadsheetml/2006/main">
  <numFmts count="3">
    <numFmt numFmtId="164" formatCode=".0"/>
    <numFmt numFmtId="165" formatCode="0.0"/>
    <numFmt numFmtId="166" formatCode="0.000"/>
  </numFmts>
  <fonts count="49">
    <font>
      <sz val="10"/>
      <name val="Arial"/>
    </font>
    <font>
      <sz val="10"/>
      <name val="MS Sans Serif"/>
    </font>
    <font>
      <sz val="8"/>
      <color indexed="8"/>
      <name val="Arial"/>
      <family val="2"/>
    </font>
    <font>
      <sz val="12"/>
      <name val="Arial"/>
    </font>
    <font>
      <sz val="10"/>
      <color indexed="46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b/>
      <sz val="10"/>
      <color indexed="46"/>
      <name val="Arial"/>
      <family val="2"/>
    </font>
    <font>
      <b/>
      <sz val="8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sz val="8"/>
      <color indexed="46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8"/>
      <color indexed="8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b/>
      <sz val="8"/>
      <color indexed="8"/>
      <name val="Arial"/>
      <family val="2"/>
    </font>
    <font>
      <b/>
      <sz val="12"/>
      <color indexed="46"/>
      <name val="Symbol"/>
      <family val="1"/>
      <charset val="2"/>
    </font>
    <font>
      <b/>
      <sz val="12"/>
      <name val="Arial"/>
      <family val="2"/>
    </font>
    <font>
      <vertAlign val="superscript"/>
      <sz val="8"/>
      <name val="Arial"/>
      <family val="2"/>
    </font>
    <font>
      <b/>
      <sz val="9"/>
      <color indexed="8"/>
      <name val="Arial"/>
      <family val="2"/>
    </font>
    <font>
      <b/>
      <sz val="11"/>
      <name val="Arial"/>
      <family val="2"/>
    </font>
    <font>
      <sz val="8"/>
      <name val="Symbol"/>
      <family val="1"/>
      <charset val="2"/>
    </font>
    <font>
      <i/>
      <sz val="8"/>
      <name val="Arial"/>
      <family val="2"/>
    </font>
    <font>
      <b/>
      <sz val="8"/>
      <name val="Symbol"/>
      <family val="1"/>
      <charset val="2"/>
    </font>
    <font>
      <i/>
      <sz val="10"/>
      <color rgb="FF7F7F7F"/>
      <name val="Arial"/>
    </font>
    <font>
      <sz val="2.75"/>
      <color rgb="FF000000"/>
      <name val="Arial"/>
      <scheme val="minor"/>
    </font>
    <font>
      <sz val="10"/>
      <color rgb="FF9C0006"/>
      <name val="Arial"/>
    </font>
    <font>
      <b/>
      <sz val="10"/>
      <color theme="0"/>
      <name val="Arial"/>
    </font>
    <font>
      <b/>
      <sz val="15"/>
      <color theme="3"/>
      <name val="Arial"/>
    </font>
    <font>
      <sz val="10"/>
      <color rgb="FFFF0000"/>
      <name val="Arial"/>
    </font>
    <font>
      <vertAlign val="subscript"/>
      <sz val="8"/>
      <color indexed="8"/>
      <name val="Arial"/>
      <family val="2"/>
    </font>
    <font>
      <sz val="10"/>
      <color rgb="FF9C6500"/>
      <name val="Arial"/>
    </font>
    <font>
      <b/>
      <sz val="10"/>
      <color rgb="FFFA7D00"/>
      <name val="Arial"/>
    </font>
    <font>
      <b/>
      <vertAlign val="superscript"/>
      <sz val="10"/>
      <color indexed="46"/>
      <name val="Arial"/>
      <family val="2"/>
    </font>
    <font>
      <sz val="10"/>
      <color rgb="FF3F3F76"/>
      <name val="Arial"/>
    </font>
    <font>
      <b/>
      <sz val="10"/>
      <color theme="3"/>
      <name val="Arial"/>
    </font>
    <font>
      <sz val="10"/>
      <color rgb="FFFA7D00"/>
      <name val="Arial"/>
    </font>
    <font>
      <sz val="10"/>
      <color theme="0"/>
      <name val="Arial"/>
    </font>
    <font>
      <sz val="10"/>
      <color rgb="FF006100"/>
      <name val="Arial"/>
    </font>
    <font>
      <b/>
      <sz val="13"/>
      <color theme="3"/>
      <name val="Arial"/>
    </font>
    <font>
      <b/>
      <sz val="18"/>
      <color theme="3"/>
      <name val="Cambria"/>
      <family val="2"/>
      <scheme val="major"/>
    </font>
    <font>
      <sz val="8"/>
      <color indexed="8"/>
      <name val="Symbol"/>
      <family val="1"/>
      <charset val="2"/>
    </font>
    <font>
      <b/>
      <sz val="10"/>
      <color rgb="FF3F3F3F"/>
      <name val="Arial"/>
    </font>
    <font>
      <sz val="4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/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2"/>
      </left>
      <right/>
      <top/>
      <bottom/>
      <diagonal/>
    </border>
    <border>
      <left/>
      <right/>
      <top style="double">
        <color indexed="62"/>
      </top>
      <bottom/>
      <diagonal/>
    </border>
    <border>
      <left/>
      <right/>
      <top style="thin">
        <color indexed="62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2"/>
      </right>
      <top/>
      <bottom/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2"/>
      </right>
      <top/>
      <bottom/>
      <diagonal/>
    </border>
    <border>
      <left/>
      <right style="thin">
        <color indexed="62"/>
      </right>
      <top/>
      <bottom style="thin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2"/>
      </bottom>
      <diagonal/>
    </border>
    <border>
      <left/>
      <right style="thin">
        <color indexed="62"/>
      </right>
      <top/>
      <bottom style="thin">
        <color indexed="8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 style="thin">
        <color indexed="62"/>
      </left>
      <right/>
      <top/>
      <bottom style="thin">
        <color indexed="8"/>
      </bottom>
      <diagonal/>
    </border>
    <border>
      <left style="thin">
        <color indexed="62"/>
      </left>
      <right/>
      <top/>
      <bottom style="thin">
        <color indexed="62"/>
      </bottom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0" fillId="0" borderId="0"/>
    <xf numFmtId="8" fontId="1" fillId="0" borderId="0" applyFont="0" applyFill="0" applyBorder="0" applyAlignment="0" applyProtection="0"/>
  </cellStyleXfs>
  <cellXfs count="394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0" borderId="0" xfId="0" applyFont="1"/>
    <xf numFmtId="1" fontId="0" fillId="0" borderId="0" xfId="0" applyNumberFormat="1" applyBorder="1" applyAlignment="1">
      <alignment horizontal="right"/>
    </xf>
    <xf numFmtId="0" fontId="4" fillId="3" borderId="2" xfId="0" applyFont="1" applyFill="1" applyBorder="1" applyAlignment="1">
      <alignment horizontal="center"/>
    </xf>
    <xf numFmtId="0" fontId="5" fillId="2" borderId="0" xfId="3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2" fontId="0" fillId="2" borderId="0" xfId="0" applyNumberFormat="1" applyFill="1" applyBorder="1" applyAlignment="1"/>
    <xf numFmtId="0" fontId="7" fillId="3" borderId="3" xfId="3" applyNumberFormat="1" applyFont="1" applyFill="1" applyBorder="1" applyAlignment="1">
      <alignment horizontal="right"/>
    </xf>
    <xf numFmtId="0" fontId="0" fillId="4" borderId="4" xfId="0" applyFill="1" applyBorder="1" applyAlignment="1"/>
    <xf numFmtId="0" fontId="8" fillId="3" borderId="5" xfId="0" applyFont="1" applyFill="1" applyBorder="1" applyAlignment="1"/>
    <xf numFmtId="165" fontId="9" fillId="4" borderId="0" xfId="0" applyNumberFormat="1" applyFont="1" applyFill="1" applyBorder="1" applyAlignment="1"/>
    <xf numFmtId="0" fontId="7" fillId="3" borderId="6" xfId="3" applyNumberFormat="1" applyFont="1" applyFill="1" applyBorder="1" applyAlignment="1">
      <alignment horizontal="left"/>
    </xf>
    <xf numFmtId="0" fontId="4" fillId="3" borderId="7" xfId="0" applyFont="1" applyFill="1" applyBorder="1" applyAlignment="1"/>
    <xf numFmtId="49" fontId="0" fillId="2" borderId="0" xfId="0" applyNumberFormat="1" applyFill="1" applyBorder="1" applyAlignment="1">
      <alignment horizontal="left"/>
    </xf>
    <xf numFmtId="49" fontId="10" fillId="2" borderId="8" xfId="0" applyNumberFormat="1" applyFont="1" applyFill="1" applyBorder="1" applyAlignment="1">
      <alignment horizontal="left"/>
    </xf>
    <xf numFmtId="1" fontId="9" fillId="4" borderId="0" xfId="0" applyNumberFormat="1" applyFont="1" applyFill="1" applyBorder="1" applyAlignment="1">
      <alignment horizontal="right"/>
    </xf>
    <xf numFmtId="0" fontId="9" fillId="3" borderId="3" xfId="3" applyNumberFormat="1" applyFont="1" applyFill="1" applyBorder="1" applyAlignment="1">
      <alignment horizontal="left"/>
    </xf>
    <xf numFmtId="0" fontId="9" fillId="4" borderId="0" xfId="0" applyFont="1" applyFill="1" applyBorder="1" applyAlignment="1"/>
    <xf numFmtId="2" fontId="5" fillId="5" borderId="0" xfId="0" applyNumberFormat="1" applyFont="1" applyFill="1" applyBorder="1" applyAlignment="1"/>
    <xf numFmtId="165" fontId="0" fillId="0" borderId="0" xfId="0" applyNumberFormat="1" applyAlignment="1">
      <alignment horizontal="center"/>
    </xf>
    <xf numFmtId="0" fontId="11" fillId="4" borderId="0" xfId="3" applyNumberFormat="1" applyFont="1" applyFill="1" applyBorder="1" applyAlignment="1"/>
    <xf numFmtId="1" fontId="9" fillId="0" borderId="8" xfId="0" applyNumberFormat="1" applyFont="1" applyFill="1" applyBorder="1" applyAlignment="1"/>
    <xf numFmtId="0" fontId="2" fillId="5" borderId="1" xfId="0" applyFont="1" applyFill="1" applyBorder="1" applyAlignment="1"/>
    <xf numFmtId="0" fontId="0" fillId="2" borderId="0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9" fillId="2" borderId="0" xfId="0" applyFont="1" applyFill="1" applyBorder="1" applyAlignment="1">
      <alignment wrapText="1"/>
    </xf>
    <xf numFmtId="2" fontId="6" fillId="0" borderId="9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2" fontId="0" fillId="0" borderId="10" xfId="0" applyNumberFormat="1" applyFont="1" applyBorder="1" applyAlignment="1">
      <alignment horizontal="left"/>
    </xf>
    <xf numFmtId="2" fontId="0" fillId="4" borderId="0" xfId="0" applyNumberFormat="1" applyFont="1" applyFill="1" applyBorder="1" applyAlignment="1">
      <alignment horizontal="left"/>
    </xf>
    <xf numFmtId="0" fontId="7" fillId="3" borderId="3" xfId="3" applyNumberFormat="1" applyFont="1" applyFill="1" applyBorder="1" applyAlignment="1">
      <alignment horizontal="center"/>
    </xf>
    <xf numFmtId="0" fontId="6" fillId="0" borderId="0" xfId="0" applyFont="1" applyFill="1" applyBorder="1" applyAlignment="1"/>
    <xf numFmtId="0" fontId="0" fillId="3" borderId="3" xfId="0" applyFont="1" applyFill="1" applyBorder="1" applyAlignment="1">
      <alignment horizontal="left"/>
    </xf>
    <xf numFmtId="49" fontId="12" fillId="2" borderId="0" xfId="0" applyNumberFormat="1" applyFont="1" applyFill="1" applyBorder="1" applyAlignment="1">
      <alignment horizontal="left"/>
    </xf>
    <xf numFmtId="166" fontId="5" fillId="4" borderId="0" xfId="0" applyNumberFormat="1" applyFont="1" applyFill="1" applyBorder="1" applyAlignment="1"/>
    <xf numFmtId="2" fontId="8" fillId="3" borderId="11" xfId="0" applyNumberFormat="1" applyFont="1" applyFill="1" applyBorder="1" applyAlignment="1">
      <alignment horizontal="left"/>
    </xf>
    <xf numFmtId="166" fontId="2" fillId="5" borderId="0" xfId="0" applyNumberFormat="1" applyFont="1" applyFill="1" applyBorder="1" applyAlignment="1"/>
    <xf numFmtId="0" fontId="13" fillId="0" borderId="0" xfId="0" applyFont="1"/>
    <xf numFmtId="49" fontId="6" fillId="2" borderId="12" xfId="3" applyNumberFormat="1" applyFont="1" applyFill="1" applyBorder="1" applyAlignment="1">
      <alignment horizontal="left"/>
    </xf>
    <xf numFmtId="0" fontId="0" fillId="0" borderId="13" xfId="0" applyFill="1" applyBorder="1" applyAlignment="1"/>
    <xf numFmtId="0" fontId="0" fillId="4" borderId="0" xfId="0" applyFill="1" applyBorder="1" applyAlignment="1">
      <alignment horizontal="right"/>
    </xf>
    <xf numFmtId="0" fontId="4" fillId="3" borderId="11" xfId="0" applyFont="1" applyFill="1" applyBorder="1" applyAlignment="1"/>
    <xf numFmtId="165" fontId="2" fillId="2" borderId="14" xfId="0" applyNumberFormat="1" applyFont="1" applyFill="1" applyBorder="1" applyAlignment="1">
      <alignment horizontal="right"/>
    </xf>
    <xf numFmtId="1" fontId="10" fillId="4" borderId="0" xfId="0" applyNumberFormat="1" applyFont="1" applyFill="1" applyBorder="1" applyAlignment="1"/>
    <xf numFmtId="0" fontId="9" fillId="3" borderId="3" xfId="3" applyNumberFormat="1" applyFont="1" applyFill="1" applyBorder="1" applyAlignment="1"/>
    <xf numFmtId="0" fontId="8" fillId="3" borderId="6" xfId="0" applyFont="1" applyFill="1" applyBorder="1" applyAlignment="1"/>
    <xf numFmtId="0" fontId="10" fillId="0" borderId="1" xfId="0" applyFont="1" applyFill="1" applyBorder="1" applyAlignment="1"/>
    <xf numFmtId="0" fontId="0" fillId="0" borderId="0" xfId="0" applyBorder="1" applyAlignment="1"/>
    <xf numFmtId="0" fontId="6" fillId="2" borderId="0" xfId="3" applyNumberFormat="1" applyFont="1" applyFill="1" applyBorder="1" applyAlignment="1">
      <alignment horizontal="left"/>
    </xf>
    <xf numFmtId="0" fontId="0" fillId="2" borderId="12" xfId="3" applyNumberFormat="1" applyFont="1" applyFill="1" applyBorder="1" applyAlignment="1">
      <alignment horizontal="left"/>
    </xf>
    <xf numFmtId="0" fontId="0" fillId="3" borderId="15" xfId="0" applyFont="1" applyFill="1" applyBorder="1" applyAlignment="1">
      <alignment horizontal="left"/>
    </xf>
    <xf numFmtId="0" fontId="0" fillId="0" borderId="8" xfId="0" applyFill="1" applyBorder="1" applyAlignment="1"/>
    <xf numFmtId="0" fontId="7" fillId="2" borderId="0" xfId="3" applyNumberFormat="1" applyFont="1" applyFill="1" applyBorder="1" applyAlignment="1">
      <alignment horizontal="left"/>
    </xf>
    <xf numFmtId="0" fontId="2" fillId="5" borderId="1" xfId="0" applyFont="1" applyFill="1" applyBorder="1" applyAlignment="1">
      <alignment vertical="center"/>
    </xf>
    <xf numFmtId="166" fontId="14" fillId="2" borderId="0" xfId="0" applyNumberFormat="1" applyFont="1" applyFill="1" applyBorder="1" applyAlignment="1"/>
    <xf numFmtId="2" fontId="2" fillId="0" borderId="10" xfId="0" applyNumberFormat="1" applyFont="1" applyBorder="1" applyAlignment="1">
      <alignment horizontal="left"/>
    </xf>
    <xf numFmtId="0" fontId="5" fillId="5" borderId="0" xfId="3" applyNumberFormat="1" applyFont="1" applyFill="1" applyBorder="1" applyAlignment="1">
      <alignment horizontal="center"/>
    </xf>
    <xf numFmtId="2" fontId="0" fillId="5" borderId="0" xfId="0" applyNumberFormat="1" applyFill="1" applyBorder="1" applyAlignment="1"/>
    <xf numFmtId="49" fontId="0" fillId="2" borderId="8" xfId="3" applyNumberFormat="1" applyFont="1" applyFill="1" applyBorder="1" applyAlignment="1">
      <alignment horizontal="left"/>
    </xf>
    <xf numFmtId="2" fontId="0" fillId="0" borderId="16" xfId="0" applyNumberFormat="1" applyFont="1" applyBorder="1" applyAlignment="1">
      <alignment horizontal="left"/>
    </xf>
    <xf numFmtId="49" fontId="2" fillId="2" borderId="17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6" fillId="2" borderId="1" xfId="0" applyFont="1" applyFill="1" applyBorder="1" applyAlignment="1"/>
    <xf numFmtId="165" fontId="5" fillId="2" borderId="0" xfId="0" applyNumberFormat="1" applyFont="1" applyFill="1" applyBorder="1" applyAlignment="1">
      <alignment horizontal="right"/>
    </xf>
    <xf numFmtId="2" fontId="9" fillId="4" borderId="0" xfId="0" applyNumberFormat="1" applyFont="1" applyFill="1" applyBorder="1" applyAlignment="1">
      <alignment horizontal="left"/>
    </xf>
    <xf numFmtId="0" fontId="15" fillId="2" borderId="0" xfId="0" applyFont="1" applyFill="1" applyBorder="1" applyAlignment="1">
      <alignment horizontal="left"/>
    </xf>
    <xf numFmtId="2" fontId="9" fillId="0" borderId="0" xfId="0" applyNumberFormat="1" applyFont="1" applyFill="1" applyBorder="1" applyAlignment="1"/>
    <xf numFmtId="49" fontId="6" fillId="2" borderId="12" xfId="0" applyNumberFormat="1" applyFont="1" applyFill="1" applyBorder="1" applyAlignment="1">
      <alignment horizontal="left"/>
    </xf>
    <xf numFmtId="49" fontId="10" fillId="2" borderId="0" xfId="0" applyNumberFormat="1" applyFont="1" applyFill="1" applyBorder="1" applyAlignment="1">
      <alignment horizontal="left"/>
    </xf>
    <xf numFmtId="165" fontId="9" fillId="0" borderId="8" xfId="0" applyNumberFormat="1" applyFont="1" applyFill="1" applyBorder="1" applyAlignment="1">
      <alignment horizontal="right"/>
    </xf>
    <xf numFmtId="0" fontId="0" fillId="5" borderId="18" xfId="3" applyNumberFormat="1" applyFont="1" applyFill="1" applyBorder="1" applyAlignment="1">
      <alignment horizontal="left"/>
    </xf>
    <xf numFmtId="165" fontId="16" fillId="0" borderId="0" xfId="0" applyNumberFormat="1" applyFont="1" applyFill="1" applyBorder="1" applyAlignment="1"/>
    <xf numFmtId="0" fontId="0" fillId="0" borderId="0" xfId="0" applyAlignment="1">
      <alignment wrapText="1"/>
    </xf>
    <xf numFmtId="165" fontId="2" fillId="2" borderId="0" xfId="0" applyNumberFormat="1" applyFont="1" applyFill="1" applyBorder="1" applyAlignment="1"/>
    <xf numFmtId="0" fontId="0" fillId="3" borderId="0" xfId="3" applyNumberFormat="1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0" fillId="0" borderId="0" xfId="0" applyBorder="1" applyAlignment="1">
      <alignment vertical="center"/>
    </xf>
    <xf numFmtId="49" fontId="0" fillId="2" borderId="13" xfId="0" applyNumberFormat="1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right"/>
    </xf>
    <xf numFmtId="0" fontId="10" fillId="2" borderId="5" xfId="0" applyFont="1" applyFill="1" applyBorder="1" applyAlignment="1"/>
    <xf numFmtId="0" fontId="16" fillId="0" borderId="0" xfId="0" applyFont="1" applyFill="1" applyBorder="1" applyAlignment="1"/>
    <xf numFmtId="0" fontId="0" fillId="5" borderId="0" xfId="0" applyFont="1" applyFill="1" applyBorder="1" applyAlignment="1">
      <alignment horizontal="left"/>
    </xf>
    <xf numFmtId="2" fontId="9" fillId="2" borderId="8" xfId="0" applyNumberFormat="1" applyFont="1" applyFill="1" applyBorder="1" applyAlignment="1">
      <alignment horizontal="left"/>
    </xf>
    <xf numFmtId="49" fontId="15" fillId="2" borderId="8" xfId="0" applyNumberFormat="1" applyFont="1" applyFill="1" applyBorder="1" applyAlignment="1">
      <alignment horizontal="left"/>
    </xf>
    <xf numFmtId="0" fontId="9" fillId="5" borderId="0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/>
    </xf>
    <xf numFmtId="49" fontId="0" fillId="2" borderId="8" xfId="0" applyNumberFormat="1" applyFont="1" applyFill="1" applyBorder="1" applyAlignment="1">
      <alignment horizontal="left"/>
    </xf>
    <xf numFmtId="0" fontId="0" fillId="0" borderId="4" xfId="0" applyBorder="1" applyAlignment="1">
      <alignment wrapText="1"/>
    </xf>
    <xf numFmtId="49" fontId="5" fillId="2" borderId="12" xfId="0" applyNumberFormat="1" applyFont="1" applyFill="1" applyBorder="1" applyAlignment="1">
      <alignment horizontal="left"/>
    </xf>
    <xf numFmtId="49" fontId="6" fillId="2" borderId="12" xfId="0" applyNumberFormat="1" applyFont="1" applyFill="1" applyBorder="1" applyAlignment="1"/>
    <xf numFmtId="0" fontId="15" fillId="0" borderId="19" xfId="0" applyFont="1" applyBorder="1" applyAlignment="1">
      <alignment horizontal="left"/>
    </xf>
    <xf numFmtId="0" fontId="10" fillId="4" borderId="0" xfId="0" applyFont="1" applyFill="1" applyBorder="1" applyAlignment="1">
      <alignment horizontal="right"/>
    </xf>
    <xf numFmtId="0" fontId="8" fillId="3" borderId="2" xfId="0" applyFont="1" applyFill="1" applyBorder="1" applyAlignment="1"/>
    <xf numFmtId="49" fontId="11" fillId="2" borderId="12" xfId="3" applyNumberFormat="1" applyFont="1" applyFill="1" applyBorder="1" applyAlignment="1">
      <alignment horizontal="left"/>
    </xf>
    <xf numFmtId="2" fontId="8" fillId="3" borderId="20" xfId="0" applyNumberFormat="1" applyFont="1" applyFill="1" applyBorder="1" applyAlignment="1">
      <alignment horizontal="left"/>
    </xf>
    <xf numFmtId="165" fontId="2" fillId="5" borderId="14" xfId="0" applyNumberFormat="1" applyFont="1" applyFill="1" applyBorder="1" applyAlignment="1">
      <alignment horizontal="right"/>
    </xf>
    <xf numFmtId="0" fontId="0" fillId="0" borderId="21" xfId="0" applyFont="1" applyFill="1" applyBorder="1" applyAlignment="1">
      <alignment horizontal="left"/>
    </xf>
    <xf numFmtId="49" fontId="15" fillId="2" borderId="8" xfId="3" applyNumberFormat="1" applyFont="1" applyFill="1" applyBorder="1" applyAlignment="1">
      <alignment horizontal="left"/>
    </xf>
    <xf numFmtId="2" fontId="8" fillId="3" borderId="2" xfId="0" applyNumberFormat="1" applyFont="1" applyFill="1" applyBorder="1" applyAlignment="1">
      <alignment horizontal="left"/>
    </xf>
    <xf numFmtId="2" fontId="0" fillId="2" borderId="0" xfId="0" applyNumberFormat="1" applyFont="1" applyFill="1" applyBorder="1" applyAlignment="1">
      <alignment horizontal="left"/>
    </xf>
    <xf numFmtId="2" fontId="2" fillId="4" borderId="4" xfId="0" applyNumberFormat="1" applyFont="1" applyFill="1" applyBorder="1" applyAlignment="1">
      <alignment horizontal="right"/>
    </xf>
    <xf numFmtId="0" fontId="0" fillId="0" borderId="0" xfId="3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/>
    <xf numFmtId="0" fontId="6" fillId="5" borderId="0" xfId="3" applyNumberFormat="1" applyFont="1" applyFill="1" applyBorder="1" applyAlignment="1">
      <alignment horizontal="left"/>
    </xf>
    <xf numFmtId="49" fontId="2" fillId="2" borderId="13" xfId="0" applyNumberFormat="1" applyFont="1" applyFill="1" applyBorder="1" applyAlignment="1">
      <alignment horizontal="left"/>
    </xf>
    <xf numFmtId="0" fontId="4" fillId="3" borderId="2" xfId="0" applyFont="1" applyFill="1" applyBorder="1" applyAlignment="1"/>
    <xf numFmtId="0" fontId="11" fillId="2" borderId="0" xfId="3" applyNumberFormat="1" applyFont="1" applyFill="1" applyBorder="1" applyAlignment="1">
      <alignment horizontal="left"/>
    </xf>
    <xf numFmtId="2" fontId="9" fillId="0" borderId="10" xfId="0" applyNumberFormat="1" applyFont="1" applyBorder="1" applyAlignment="1">
      <alignment horizontal="left"/>
    </xf>
    <xf numFmtId="0" fontId="4" fillId="5" borderId="18" xfId="3" applyNumberFormat="1" applyFont="1" applyFill="1" applyBorder="1" applyAlignment="1">
      <alignment horizontal="left"/>
    </xf>
    <xf numFmtId="0" fontId="6" fillId="4" borderId="0" xfId="0" applyFont="1" applyFill="1" applyBorder="1" applyAlignment="1"/>
    <xf numFmtId="166" fontId="10" fillId="0" borderId="0" xfId="0" applyNumberFormat="1" applyFont="1" applyFill="1" applyBorder="1" applyAlignment="1"/>
    <xf numFmtId="166" fontId="11" fillId="2" borderId="14" xfId="0" applyNumberFormat="1" applyFont="1" applyFill="1" applyBorder="1" applyAlignment="1">
      <alignment horizontal="right"/>
    </xf>
    <xf numFmtId="49" fontId="2" fillId="2" borderId="8" xfId="0" applyNumberFormat="1" applyFont="1" applyFill="1" applyBorder="1" applyAlignment="1">
      <alignment horizontal="left"/>
    </xf>
    <xf numFmtId="0" fontId="0" fillId="3" borderId="0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left"/>
    </xf>
    <xf numFmtId="0" fontId="10" fillId="4" borderId="1" xfId="0" applyFont="1" applyFill="1" applyBorder="1" applyAlignment="1"/>
    <xf numFmtId="0" fontId="4" fillId="3" borderId="3" xfId="0" applyFont="1" applyFill="1" applyBorder="1" applyAlignment="1">
      <alignment horizontal="left"/>
    </xf>
    <xf numFmtId="0" fontId="0" fillId="2" borderId="5" xfId="0" applyFont="1" applyFill="1" applyBorder="1" applyAlignment="1">
      <alignment horizontal="left"/>
    </xf>
    <xf numFmtId="165" fontId="5" fillId="5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/>
    <xf numFmtId="2" fontId="0" fillId="2" borderId="0" xfId="3" applyNumberFormat="1" applyFont="1" applyFill="1" applyBorder="1" applyAlignment="1">
      <alignment horizontal="left"/>
    </xf>
    <xf numFmtId="0" fontId="15" fillId="0" borderId="22" xfId="0" applyFont="1" applyBorder="1" applyAlignment="1">
      <alignment horizontal="left"/>
    </xf>
    <xf numFmtId="0" fontId="9" fillId="3" borderId="0" xfId="3" applyNumberFormat="1" applyFont="1" applyFill="1" applyBorder="1" applyAlignment="1">
      <alignment horizontal="center"/>
    </xf>
    <xf numFmtId="0" fontId="15" fillId="5" borderId="0" xfId="0" applyFont="1" applyFill="1" applyBorder="1" applyAlignment="1">
      <alignment horizontal="left"/>
    </xf>
    <xf numFmtId="2" fontId="6" fillId="2" borderId="21" xfId="0" applyNumberFormat="1" applyFont="1" applyFill="1" applyBorder="1" applyAlignment="1">
      <alignment horizontal="left"/>
    </xf>
    <xf numFmtId="0" fontId="6" fillId="2" borderId="8" xfId="0" applyFont="1" applyFill="1" applyBorder="1" applyAlignment="1"/>
    <xf numFmtId="0" fontId="0" fillId="0" borderId="11" xfId="0" applyBorder="1" applyAlignment="1"/>
    <xf numFmtId="2" fontId="2" fillId="2" borderId="14" xfId="0" applyNumberFormat="1" applyFont="1" applyFill="1" applyBorder="1" applyAlignment="1">
      <alignment horizontal="right"/>
    </xf>
    <xf numFmtId="0" fontId="0" fillId="2" borderId="14" xfId="0" applyFont="1" applyFill="1" applyBorder="1" applyAlignment="1">
      <alignment horizontal="left"/>
    </xf>
    <xf numFmtId="165" fontId="2" fillId="5" borderId="0" xfId="0" applyNumberFormat="1" applyFont="1" applyFill="1" applyBorder="1" applyAlignment="1"/>
    <xf numFmtId="0" fontId="9" fillId="2" borderId="0" xfId="0" applyFont="1" applyFill="1" applyBorder="1" applyAlignment="1"/>
    <xf numFmtId="0" fontId="4" fillId="3" borderId="15" xfId="0" applyFont="1" applyFill="1" applyBorder="1" applyAlignment="1">
      <alignment horizontal="left"/>
    </xf>
    <xf numFmtId="0" fontId="11" fillId="0" borderId="10" xfId="0" applyFont="1" applyBorder="1" applyAlignment="1">
      <alignment horizontal="left"/>
    </xf>
    <xf numFmtId="49" fontId="6" fillId="2" borderId="4" xfId="0" applyNumberFormat="1" applyFont="1" applyFill="1" applyBorder="1" applyAlignment="1">
      <alignment horizontal="left"/>
    </xf>
    <xf numFmtId="0" fontId="0" fillId="0" borderId="8" xfId="0" applyBorder="1" applyAlignment="1">
      <alignment horizontal="right"/>
    </xf>
    <xf numFmtId="166" fontId="0" fillId="0" borderId="0" xfId="0" applyNumberFormat="1" applyBorder="1" applyAlignment="1">
      <alignment horizontal="right"/>
    </xf>
    <xf numFmtId="166" fontId="10" fillId="4" borderId="0" xfId="0" applyNumberFormat="1" applyFont="1" applyFill="1" applyBorder="1" applyAlignment="1"/>
    <xf numFmtId="0" fontId="11" fillId="2" borderId="0" xfId="3" applyNumberFormat="1" applyFont="1" applyFill="1" applyBorder="1" applyAlignment="1"/>
    <xf numFmtId="0" fontId="9" fillId="0" borderId="4" xfId="0" applyFont="1" applyFill="1" applyBorder="1" applyAlignment="1"/>
    <xf numFmtId="49" fontId="0" fillId="2" borderId="12" xfId="0" applyNumberFormat="1" applyFill="1" applyBorder="1" applyAlignment="1">
      <alignment horizontal="left"/>
    </xf>
    <xf numFmtId="2" fontId="9" fillId="4" borderId="0" xfId="0" applyNumberFormat="1" applyFont="1" applyFill="1" applyBorder="1" applyAlignment="1"/>
    <xf numFmtId="0" fontId="7" fillId="3" borderId="3" xfId="3" applyNumberFormat="1" applyFont="1" applyFill="1" applyBorder="1" applyAlignment="1"/>
    <xf numFmtId="0" fontId="15" fillId="0" borderId="0" xfId="0" applyFont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0" fontId="15" fillId="0" borderId="0" xfId="3" applyNumberFormat="1" applyFont="1" applyFill="1" applyBorder="1" applyAlignment="1">
      <alignment horizontal="left"/>
    </xf>
    <xf numFmtId="49" fontId="0" fillId="2" borderId="0" xfId="0" applyNumberFormat="1" applyFill="1" applyAlignment="1">
      <alignment horizontal="left"/>
    </xf>
    <xf numFmtId="0" fontId="15" fillId="0" borderId="8" xfId="0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10" fillId="4" borderId="0" xfId="0" applyFont="1" applyFill="1" applyBorder="1" applyAlignment="1" applyProtection="1">
      <protection locked="0"/>
    </xf>
    <xf numFmtId="0" fontId="6" fillId="2" borderId="0" xfId="0" applyFont="1" applyFill="1" applyBorder="1" applyAlignment="1">
      <alignment horizontal="left"/>
    </xf>
    <xf numFmtId="49" fontId="17" fillId="0" borderId="0" xfId="0" applyNumberFormat="1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0" fillId="0" borderId="0" xfId="0" applyFill="1" applyBorder="1" applyAlignment="1"/>
    <xf numFmtId="1" fontId="9" fillId="4" borderId="0" xfId="0" applyNumberFormat="1" applyFont="1" applyFill="1" applyBorder="1" applyAlignment="1"/>
    <xf numFmtId="0" fontId="0" fillId="2" borderId="12" xfId="0" applyFont="1" applyFill="1" applyBorder="1" applyAlignment="1">
      <alignment horizontal="left"/>
    </xf>
    <xf numFmtId="0" fontId="9" fillId="3" borderId="0" xfId="3" applyNumberFormat="1" applyFont="1" applyFill="1" applyBorder="1" applyAlignment="1">
      <alignment horizontal="left"/>
    </xf>
    <xf numFmtId="0" fontId="8" fillId="3" borderId="11" xfId="3" applyNumberFormat="1" applyFont="1" applyFill="1" applyBorder="1" applyAlignment="1">
      <alignment horizontal="center"/>
    </xf>
    <xf numFmtId="166" fontId="5" fillId="2" borderId="0" xfId="0" applyNumberFormat="1" applyFont="1" applyFill="1" applyBorder="1" applyAlignment="1"/>
    <xf numFmtId="49" fontId="15" fillId="2" borderId="0" xfId="3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1" fontId="10" fillId="0" borderId="0" xfId="0" applyNumberFormat="1" applyFont="1" applyFill="1" applyBorder="1" applyAlignment="1">
      <alignment horizontal="right"/>
    </xf>
    <xf numFmtId="2" fontId="0" fillId="5" borderId="0" xfId="0" applyNumberFormat="1" applyFont="1" applyFill="1" applyBorder="1" applyAlignment="1">
      <alignment horizontal="left"/>
    </xf>
    <xf numFmtId="0" fontId="9" fillId="0" borderId="1" xfId="0" applyFont="1" applyBorder="1"/>
    <xf numFmtId="166" fontId="9" fillId="0" borderId="8" xfId="0" applyNumberFormat="1" applyFont="1" applyFill="1" applyBorder="1" applyAlignment="1"/>
    <xf numFmtId="49" fontId="0" fillId="2" borderId="0" xfId="3" applyNumberFormat="1" applyFont="1" applyFill="1" applyBorder="1" applyAlignment="1">
      <alignment horizontal="left"/>
    </xf>
    <xf numFmtId="0" fontId="11" fillId="5" borderId="0" xfId="3" applyNumberFormat="1" applyFont="1" applyFill="1" applyBorder="1" applyAlignment="1">
      <alignment horizontal="left"/>
    </xf>
    <xf numFmtId="166" fontId="2" fillId="5" borderId="23" xfId="0" applyNumberFormat="1" applyFont="1" applyFill="1" applyBorder="1" applyAlignment="1">
      <alignment horizontal="right"/>
    </xf>
    <xf numFmtId="0" fontId="19" fillId="0" borderId="0" xfId="0" applyFont="1" applyBorder="1" applyAlignment="1">
      <alignment horizontal="left"/>
    </xf>
    <xf numFmtId="49" fontId="9" fillId="2" borderId="8" xfId="0" applyNumberFormat="1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/>
    </xf>
    <xf numFmtId="165" fontId="9" fillId="0" borderId="0" xfId="0" applyNumberFormat="1" applyFont="1" applyFill="1" applyBorder="1" applyAlignment="1">
      <alignment horizontal="right"/>
    </xf>
    <xf numFmtId="0" fontId="15" fillId="4" borderId="0" xfId="3" applyNumberFormat="1" applyFont="1" applyFill="1" applyBorder="1" applyAlignment="1">
      <alignment horizontal="left"/>
    </xf>
    <xf numFmtId="164" fontId="20" fillId="0" borderId="0" xfId="0" applyNumberFormat="1" applyFont="1" applyFill="1" applyBorder="1" applyAlignment="1"/>
    <xf numFmtId="0" fontId="0" fillId="0" borderId="12" xfId="0" applyBorder="1" applyAlignment="1">
      <alignment horizontal="left" vertical="center"/>
    </xf>
    <xf numFmtId="0" fontId="0" fillId="0" borderId="12" xfId="0" applyBorder="1" applyAlignment="1"/>
    <xf numFmtId="166" fontId="2" fillId="5" borderId="18" xfId="0" applyNumberFormat="1" applyFont="1" applyFill="1" applyBorder="1" applyAlignment="1"/>
    <xf numFmtId="2" fontId="15" fillId="0" borderId="19" xfId="0" applyNumberFormat="1" applyFont="1" applyBorder="1" applyAlignment="1">
      <alignment horizontal="left"/>
    </xf>
    <xf numFmtId="0" fontId="0" fillId="4" borderId="0" xfId="3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right"/>
    </xf>
    <xf numFmtId="0" fontId="0" fillId="5" borderId="5" xfId="0" applyFont="1" applyFill="1" applyBorder="1" applyAlignment="1">
      <alignment horizontal="left"/>
    </xf>
    <xf numFmtId="2" fontId="0" fillId="5" borderId="0" xfId="3" applyNumberFormat="1" applyFont="1" applyFill="1" applyBorder="1" applyAlignment="1">
      <alignment horizontal="left"/>
    </xf>
    <xf numFmtId="0" fontId="0" fillId="4" borderId="0" xfId="0" applyFill="1" applyBorder="1" applyAlignment="1"/>
    <xf numFmtId="0" fontId="9" fillId="0" borderId="0" xfId="0" applyFont="1" applyBorder="1" applyAlignment="1">
      <alignment horizontal="left"/>
    </xf>
    <xf numFmtId="0" fontId="0" fillId="0" borderId="0" xfId="0" applyAlignment="1"/>
    <xf numFmtId="0" fontId="21" fillId="3" borderId="2" xfId="0" applyFont="1" applyFill="1" applyBorder="1"/>
    <xf numFmtId="2" fontId="9" fillId="2" borderId="0" xfId="0" applyNumberFormat="1" applyFont="1" applyFill="1" applyBorder="1" applyAlignment="1">
      <alignment horizontal="left"/>
    </xf>
    <xf numFmtId="0" fontId="7" fillId="3" borderId="12" xfId="0" applyFont="1" applyFill="1" applyBorder="1" applyAlignment="1">
      <alignment horizontal="left" vertical="center"/>
    </xf>
    <xf numFmtId="49" fontId="15" fillId="2" borderId="0" xfId="0" applyNumberFormat="1" applyFont="1" applyFill="1" applyBorder="1" applyAlignment="1">
      <alignment horizontal="left"/>
    </xf>
    <xf numFmtId="2" fontId="4" fillId="2" borderId="0" xfId="0" applyNumberFormat="1" applyFont="1" applyFill="1" applyBorder="1" applyAlignment="1">
      <alignment horizontal="left"/>
    </xf>
    <xf numFmtId="49" fontId="0" fillId="2" borderId="0" xfId="0" applyNumberFormat="1" applyFont="1" applyFill="1" applyBorder="1" applyAlignment="1">
      <alignment horizontal="left"/>
    </xf>
    <xf numFmtId="2" fontId="6" fillId="2" borderId="1" xfId="0" applyNumberFormat="1" applyFont="1" applyFill="1" applyBorder="1" applyAlignment="1"/>
    <xf numFmtId="2" fontId="2" fillId="5" borderId="14" xfId="0" applyNumberFormat="1" applyFont="1" applyFill="1" applyBorder="1" applyAlignment="1">
      <alignment horizontal="right"/>
    </xf>
    <xf numFmtId="0" fontId="9" fillId="5" borderId="0" xfId="0" applyFont="1" applyFill="1" applyBorder="1" applyAlignment="1"/>
    <xf numFmtId="0" fontId="0" fillId="0" borderId="9" xfId="0" applyFont="1" applyBorder="1" applyAlignment="1">
      <alignment horizontal="left"/>
    </xf>
    <xf numFmtId="0" fontId="11" fillId="5" borderId="0" xfId="3" applyNumberFormat="1" applyFont="1" applyFill="1" applyBorder="1" applyAlignment="1"/>
    <xf numFmtId="2" fontId="5" fillId="2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left"/>
    </xf>
    <xf numFmtId="0" fontId="0" fillId="0" borderId="4" xfId="0" applyBorder="1" applyAlignment="1"/>
    <xf numFmtId="0" fontId="9" fillId="0" borderId="1" xfId="0" applyFont="1" applyFill="1" applyBorder="1" applyAlignment="1"/>
    <xf numFmtId="165" fontId="10" fillId="0" borderId="0" xfId="0" applyNumberFormat="1" applyFont="1" applyFill="1" applyBorder="1" applyAlignment="1"/>
    <xf numFmtId="0" fontId="22" fillId="2" borderId="0" xfId="0" applyNumberFormat="1" applyFont="1" applyFill="1" applyBorder="1" applyAlignment="1"/>
    <xf numFmtId="2" fontId="15" fillId="0" borderId="22" xfId="0" applyNumberFormat="1" applyFont="1" applyBorder="1" applyAlignment="1">
      <alignment horizontal="left"/>
    </xf>
    <xf numFmtId="49" fontId="6" fillId="2" borderId="17" xfId="0" applyNumberFormat="1" applyFont="1" applyFill="1" applyBorder="1" applyAlignment="1">
      <alignment horizontal="left"/>
    </xf>
    <xf numFmtId="2" fontId="2" fillId="2" borderId="0" xfId="0" applyNumberFormat="1" applyFont="1" applyFill="1" applyBorder="1" applyAlignment="1"/>
    <xf numFmtId="0" fontId="23" fillId="0" borderId="0" xfId="0" applyFont="1" applyBorder="1" applyAlignment="1">
      <alignment horizontal="left"/>
    </xf>
    <xf numFmtId="0" fontId="24" fillId="5" borderId="24" xfId="0" applyFont="1" applyFill="1" applyBorder="1" applyAlignment="1"/>
    <xf numFmtId="0" fontId="10" fillId="0" borderId="0" xfId="0" applyFont="1" applyFill="1" applyBorder="1" applyAlignment="1"/>
    <xf numFmtId="166" fontId="2" fillId="0" borderId="0" xfId="0" applyNumberFormat="1" applyFont="1" applyFill="1" applyBorder="1" applyAlignment="1"/>
    <xf numFmtId="0" fontId="9" fillId="0" borderId="21" xfId="0" applyFont="1" applyFill="1" applyBorder="1" applyAlignment="1"/>
    <xf numFmtId="0" fontId="0" fillId="0" borderId="0" xfId="0" applyAlignment="1">
      <alignment vertical="center"/>
    </xf>
    <xf numFmtId="0" fontId="7" fillId="3" borderId="3" xfId="0" applyFont="1" applyFill="1" applyBorder="1" applyAlignment="1">
      <alignment horizontal="left"/>
    </xf>
    <xf numFmtId="49" fontId="6" fillId="2" borderId="8" xfId="0" applyNumberFormat="1" applyFont="1" applyFill="1" applyBorder="1" applyAlignment="1">
      <alignment horizontal="left"/>
    </xf>
    <xf numFmtId="166" fontId="5" fillId="5" borderId="0" xfId="0" applyNumberFormat="1" applyFont="1" applyFill="1" applyBorder="1" applyAlignment="1"/>
    <xf numFmtId="2" fontId="9" fillId="2" borderId="0" xfId="0" applyNumberFormat="1" applyFont="1" applyFill="1" applyBorder="1" applyAlignment="1"/>
    <xf numFmtId="2" fontId="11" fillId="0" borderId="10" xfId="0" applyNumberFormat="1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2" borderId="0" xfId="3" applyNumberFormat="1" applyFont="1" applyFill="1" applyBorder="1" applyAlignment="1">
      <alignment horizontal="center"/>
    </xf>
    <xf numFmtId="0" fontId="8" fillId="3" borderId="2" xfId="3" applyNumberFormat="1" applyFont="1" applyFill="1" applyBorder="1" applyAlignment="1">
      <alignment horizontal="center"/>
    </xf>
    <xf numFmtId="49" fontId="9" fillId="2" borderId="0" xfId="0" applyNumberFormat="1" applyFont="1" applyFill="1" applyBorder="1" applyAlignment="1">
      <alignment horizontal="left"/>
    </xf>
    <xf numFmtId="2" fontId="15" fillId="0" borderId="0" xfId="0" applyNumberFormat="1" applyFont="1" applyBorder="1" applyAlignment="1">
      <alignment horizontal="left"/>
    </xf>
    <xf numFmtId="0" fontId="0" fillId="2" borderId="4" xfId="0" applyFont="1" applyFill="1" applyBorder="1" applyAlignment="1">
      <alignment horizontal="left"/>
    </xf>
    <xf numFmtId="0" fontId="0" fillId="3" borderId="0" xfId="0" applyFont="1" applyFill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0" fontId="9" fillId="3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9" fillId="0" borderId="0" xfId="0" applyFont="1" applyFill="1" applyBorder="1" applyAlignment="1" applyProtection="1">
      <protection locked="0"/>
    </xf>
    <xf numFmtId="0" fontId="6" fillId="0" borderId="0" xfId="3" applyNumberFormat="1" applyFont="1" applyFill="1" applyBorder="1" applyAlignment="1">
      <alignment horizontal="left"/>
    </xf>
    <xf numFmtId="165" fontId="0" fillId="0" borderId="0" xfId="0" applyNumberFormat="1" applyBorder="1" applyAlignment="1">
      <alignment horizontal="right"/>
    </xf>
    <xf numFmtId="165" fontId="10" fillId="4" borderId="0" xfId="0" applyNumberFormat="1" applyFont="1" applyFill="1" applyBorder="1" applyAlignment="1"/>
    <xf numFmtId="0" fontId="9" fillId="0" borderId="8" xfId="0" applyFont="1" applyFill="1" applyBorder="1" applyAlignment="1">
      <alignment horizontal="left"/>
    </xf>
    <xf numFmtId="0" fontId="9" fillId="3" borderId="0" xfId="3" applyNumberFormat="1" applyFont="1" applyFill="1" applyBorder="1" applyAlignment="1"/>
    <xf numFmtId="0" fontId="6" fillId="0" borderId="4" xfId="0" applyFont="1" applyFill="1" applyBorder="1" applyAlignment="1"/>
    <xf numFmtId="0" fontId="9" fillId="2" borderId="5" xfId="0" applyFont="1" applyFill="1" applyBorder="1" applyAlignment="1"/>
    <xf numFmtId="0" fontId="8" fillId="3" borderId="11" xfId="3" applyNumberFormat="1" applyFont="1" applyFill="1" applyBorder="1" applyAlignment="1">
      <alignment horizontal="left"/>
    </xf>
    <xf numFmtId="49" fontId="6" fillId="2" borderId="8" xfId="3" applyNumberFormat="1" applyFont="1" applyFill="1" applyBorder="1" applyAlignment="1">
      <alignment horizontal="left"/>
    </xf>
    <xf numFmtId="1" fontId="10" fillId="4" borderId="0" xfId="0" applyNumberFormat="1" applyFont="1" applyFill="1" applyBorder="1" applyAlignment="1">
      <alignment horizontal="right"/>
    </xf>
    <xf numFmtId="0" fontId="0" fillId="2" borderId="1" xfId="0" applyFont="1" applyFill="1" applyBorder="1" applyAlignment="1">
      <alignment horizontal="left"/>
    </xf>
    <xf numFmtId="0" fontId="0" fillId="0" borderId="0" xfId="0" applyBorder="1" applyAlignment="1">
      <alignment horizontal="right"/>
    </xf>
    <xf numFmtId="166" fontId="2" fillId="4" borderId="0" xfId="0" applyNumberFormat="1" applyFont="1" applyFill="1" applyBorder="1" applyAlignment="1"/>
    <xf numFmtId="2" fontId="9" fillId="5" borderId="0" xfId="0" applyNumberFormat="1" applyFont="1" applyFill="1" applyBorder="1" applyAlignment="1">
      <alignment horizontal="left"/>
    </xf>
    <xf numFmtId="49" fontId="5" fillId="2" borderId="8" xfId="0" applyNumberFormat="1" applyFont="1" applyFill="1" applyBorder="1" applyAlignment="1">
      <alignment horizontal="left"/>
    </xf>
    <xf numFmtId="0" fontId="19" fillId="0" borderId="0" xfId="0" applyFont="1" applyBorder="1" applyAlignment="1"/>
    <xf numFmtId="0" fontId="7" fillId="5" borderId="18" xfId="3" applyNumberFormat="1" applyFont="1" applyFill="1" applyBorder="1" applyAlignment="1">
      <alignment horizontal="left"/>
    </xf>
    <xf numFmtId="49" fontId="11" fillId="2" borderId="8" xfId="3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2" fillId="2" borderId="0" xfId="3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/>
    <xf numFmtId="166" fontId="14" fillId="5" borderId="18" xfId="0" applyNumberFormat="1" applyFont="1" applyFill="1" applyBorder="1" applyAlignment="1"/>
    <xf numFmtId="2" fontId="2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right"/>
    </xf>
    <xf numFmtId="0" fontId="4" fillId="3" borderId="26" xfId="0" applyFont="1" applyFill="1" applyBorder="1" applyAlignment="1"/>
    <xf numFmtId="165" fontId="9" fillId="0" borderId="8" xfId="0" applyNumberFormat="1" applyFont="1" applyFill="1" applyBorder="1" applyAlignment="1"/>
    <xf numFmtId="2" fontId="5" fillId="5" borderId="0" xfId="0" applyNumberFormat="1" applyFont="1" applyFill="1" applyBorder="1" applyAlignment="1">
      <alignment horizontal="right"/>
    </xf>
    <xf numFmtId="0" fontId="9" fillId="3" borderId="0" xfId="0" applyFont="1" applyFill="1" applyBorder="1" applyAlignment="1">
      <alignment horizontal="left"/>
    </xf>
    <xf numFmtId="0" fontId="4" fillId="5" borderId="18" xfId="0" applyFont="1" applyFill="1" applyBorder="1" applyAlignment="1">
      <alignment horizontal="left"/>
    </xf>
    <xf numFmtId="0" fontId="11" fillId="5" borderId="18" xfId="3" applyNumberFormat="1" applyFont="1" applyFill="1" applyBorder="1" applyAlignment="1">
      <alignment horizontal="left"/>
    </xf>
    <xf numFmtId="2" fontId="9" fillId="0" borderId="0" xfId="0" applyNumberFormat="1" applyFont="1" applyFill="1" applyBorder="1" applyAlignment="1">
      <alignment horizontal="right"/>
    </xf>
    <xf numFmtId="1" fontId="9" fillId="0" borderId="8" xfId="0" applyNumberFormat="1" applyFont="1" applyFill="1" applyBorder="1" applyAlignment="1">
      <alignment horizontal="right"/>
    </xf>
    <xf numFmtId="0" fontId="8" fillId="3" borderId="11" xfId="0" applyFont="1" applyFill="1" applyBorder="1" applyAlignment="1">
      <alignment horizontal="center"/>
    </xf>
    <xf numFmtId="2" fontId="9" fillId="0" borderId="0" xfId="0" applyNumberFormat="1" applyFont="1" applyBorder="1" applyAlignment="1">
      <alignment horizontal="left"/>
    </xf>
    <xf numFmtId="0" fontId="7" fillId="3" borderId="24" xfId="0" applyFont="1" applyFill="1" applyBorder="1" applyAlignment="1">
      <alignment horizontal="left" vertical="center"/>
    </xf>
    <xf numFmtId="0" fontId="24" fillId="5" borderId="1" xfId="0" applyFont="1" applyFill="1" applyBorder="1" applyAlignment="1"/>
    <xf numFmtId="0" fontId="9" fillId="0" borderId="8" xfId="0" applyFont="1" applyFill="1" applyBorder="1" applyAlignment="1"/>
    <xf numFmtId="166" fontId="9" fillId="0" borderId="0" xfId="0" applyNumberFormat="1" applyFont="1" applyFill="1" applyBorder="1" applyAlignment="1"/>
    <xf numFmtId="2" fontId="2" fillId="5" borderId="0" xfId="0" applyNumberFormat="1" applyFont="1" applyFill="1" applyBorder="1" applyAlignment="1"/>
    <xf numFmtId="0" fontId="6" fillId="2" borderId="24" xfId="0" applyNumberFormat="1" applyFont="1" applyFill="1" applyBorder="1" applyAlignment="1"/>
    <xf numFmtId="0" fontId="9" fillId="0" borderId="1" xfId="0" applyFont="1" applyFill="1" applyBorder="1"/>
    <xf numFmtId="0" fontId="0" fillId="0" borderId="17" xfId="0" applyBorder="1" applyAlignment="1">
      <alignment horizontal="left" vertical="center"/>
    </xf>
    <xf numFmtId="0" fontId="0" fillId="0" borderId="17" xfId="0" applyBorder="1" applyAlignment="1"/>
    <xf numFmtId="0" fontId="6" fillId="0" borderId="0" xfId="0" applyFont="1" applyFill="1" applyBorder="1" applyAlignment="1">
      <alignment horizontal="right"/>
    </xf>
    <xf numFmtId="0" fontId="0" fillId="0" borderId="21" xfId="0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/>
    <xf numFmtId="0" fontId="16" fillId="2" borderId="0" xfId="0" applyFont="1" applyFill="1" applyBorder="1" applyAlignment="1"/>
    <xf numFmtId="49" fontId="16" fillId="2" borderId="1" xfId="0" applyNumberFormat="1" applyFont="1" applyFill="1" applyBorder="1" applyAlignment="1"/>
    <xf numFmtId="2" fontId="6" fillId="2" borderId="0" xfId="0" applyNumberFormat="1" applyFont="1" applyFill="1" applyBorder="1" applyAlignment="1">
      <alignment horizontal="left"/>
    </xf>
    <xf numFmtId="2" fontId="0" fillId="0" borderId="9" xfId="0" applyNumberFormat="1" applyFont="1" applyBorder="1" applyAlignment="1">
      <alignment horizontal="left"/>
    </xf>
    <xf numFmtId="0" fontId="0" fillId="5" borderId="0" xfId="3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/>
    <xf numFmtId="0" fontId="0" fillId="5" borderId="4" xfId="0" applyFont="1" applyFill="1" applyBorder="1" applyAlignment="1">
      <alignment horizontal="left"/>
    </xf>
    <xf numFmtId="2" fontId="2" fillId="4" borderId="0" xfId="0" applyNumberFormat="1" applyFont="1" applyFill="1" applyBorder="1" applyAlignment="1">
      <alignment horizontal="right"/>
    </xf>
    <xf numFmtId="0" fontId="0" fillId="4" borderId="0" xfId="0" applyFont="1" applyFill="1" applyBorder="1" applyAlignment="1">
      <alignment horizontal="left"/>
    </xf>
    <xf numFmtId="1" fontId="0" fillId="0" borderId="0" xfId="0" applyNumberFormat="1" applyFont="1" applyBorder="1" applyAlignment="1">
      <alignment horizontal="left"/>
    </xf>
    <xf numFmtId="0" fontId="0" fillId="0" borderId="0" xfId="0" applyFont="1" applyFill="1" applyBorder="1" applyAlignment="1"/>
    <xf numFmtId="0" fontId="25" fillId="2" borderId="0" xfId="0" applyNumberFormat="1" applyFont="1" applyFill="1" applyBorder="1" applyAlignment="1"/>
    <xf numFmtId="0" fontId="10" fillId="4" borderId="0" xfId="0" applyFont="1" applyFill="1" applyBorder="1" applyAlignment="1"/>
    <xf numFmtId="49" fontId="0" fillId="2" borderId="8" xfId="0" applyNumberFormat="1" applyFill="1" applyBorder="1" applyAlignment="1">
      <alignment horizontal="left"/>
    </xf>
    <xf numFmtId="49" fontId="15" fillId="2" borderId="12" xfId="3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49" fontId="2" fillId="0" borderId="27" xfId="0" applyNumberFormat="1" applyFont="1" applyBorder="1" applyAlignment="1">
      <alignment horizontal="right"/>
    </xf>
    <xf numFmtId="49" fontId="16" fillId="2" borderId="21" xfId="0" applyNumberFormat="1" applyFont="1" applyFill="1" applyBorder="1" applyAlignment="1"/>
    <xf numFmtId="49" fontId="6" fillId="2" borderId="0" xfId="3" applyNumberFormat="1" applyFont="1" applyFill="1" applyBorder="1" applyAlignment="1">
      <alignment horizontal="left"/>
    </xf>
    <xf numFmtId="0" fontId="4" fillId="5" borderId="18" xfId="0" applyFont="1" applyFill="1" applyBorder="1" applyAlignment="1"/>
    <xf numFmtId="49" fontId="0" fillId="2" borderId="12" xfId="3" applyNumberFormat="1" applyFont="1" applyFill="1" applyBorder="1" applyAlignment="1">
      <alignment horizontal="left"/>
    </xf>
    <xf numFmtId="0" fontId="9" fillId="5" borderId="5" xfId="0" applyFont="1" applyFill="1" applyBorder="1" applyAlignment="1"/>
    <xf numFmtId="0" fontId="0" fillId="2" borderId="13" xfId="0" applyFont="1" applyFill="1" applyBorder="1" applyAlignment="1">
      <alignment horizontal="left"/>
    </xf>
    <xf numFmtId="0" fontId="11" fillId="0" borderId="0" xfId="3" applyNumberFormat="1" applyFont="1" applyFill="1" applyBorder="1" applyAlignment="1">
      <alignment horizontal="left"/>
    </xf>
    <xf numFmtId="2" fontId="19" fillId="0" borderId="0" xfId="0" applyNumberFormat="1" applyFont="1" applyBorder="1" applyAlignment="1">
      <alignment horizontal="left"/>
    </xf>
    <xf numFmtId="165" fontId="0" fillId="2" borderId="0" xfId="0" applyNumberFormat="1" applyFill="1" applyBorder="1" applyAlignment="1"/>
    <xf numFmtId="166" fontId="9" fillId="4" borderId="0" xfId="0" applyNumberFormat="1" applyFont="1" applyFill="1" applyBorder="1" applyAlignment="1"/>
    <xf numFmtId="0" fontId="15" fillId="2" borderId="0" xfId="3" applyNumberFormat="1" applyFont="1" applyFill="1" applyBorder="1" applyAlignment="1">
      <alignment horizontal="left"/>
    </xf>
    <xf numFmtId="0" fontId="0" fillId="2" borderId="21" xfId="0" applyFont="1" applyFill="1" applyBorder="1" applyAlignment="1">
      <alignment horizontal="left"/>
    </xf>
    <xf numFmtId="2" fontId="0" fillId="0" borderId="25" xfId="0" applyNumberFormat="1" applyFont="1" applyBorder="1" applyAlignment="1">
      <alignment horizontal="left"/>
    </xf>
    <xf numFmtId="0" fontId="8" fillId="3" borderId="2" xfId="3" applyNumberFormat="1" applyFont="1" applyFill="1" applyBorder="1" applyAlignment="1">
      <alignment horizontal="left"/>
    </xf>
    <xf numFmtId="0" fontId="0" fillId="2" borderId="0" xfId="3" applyNumberFormat="1" applyFont="1" applyFill="1" applyBorder="1" applyAlignment="1">
      <alignment horizontal="left"/>
    </xf>
    <xf numFmtId="0" fontId="0" fillId="2" borderId="8" xfId="0" applyFont="1" applyFill="1" applyBorder="1" applyAlignment="1">
      <alignment horizontal="left"/>
    </xf>
    <xf numFmtId="49" fontId="2" fillId="2" borderId="12" xfId="0" applyNumberFormat="1" applyFont="1" applyFill="1" applyBorder="1" applyAlignment="1">
      <alignment horizontal="left"/>
    </xf>
    <xf numFmtId="0" fontId="0" fillId="2" borderId="0" xfId="0" applyFill="1" applyBorder="1" applyAlignment="1"/>
    <xf numFmtId="2" fontId="6" fillId="0" borderId="28" xfId="0" applyNumberFormat="1" applyFont="1" applyBorder="1" applyAlignment="1">
      <alignment horizontal="left"/>
    </xf>
    <xf numFmtId="0" fontId="9" fillId="4" borderId="0" xfId="0" applyFont="1" applyFill="1" applyBorder="1" applyAlignment="1" applyProtection="1">
      <protection locked="0"/>
    </xf>
    <xf numFmtId="0" fontId="0" fillId="0" borderId="4" xfId="0" applyFill="1" applyBorder="1" applyAlignment="1"/>
    <xf numFmtId="0" fontId="0" fillId="3" borderId="3" xfId="0" applyFont="1" applyFill="1" applyBorder="1" applyAlignment="1">
      <alignment horizontal="right"/>
    </xf>
    <xf numFmtId="0" fontId="6" fillId="4" borderId="0" xfId="3" applyNumberFormat="1" applyFont="1" applyFill="1" applyBorder="1" applyAlignment="1">
      <alignment horizontal="left"/>
    </xf>
    <xf numFmtId="165" fontId="5" fillId="5" borderId="0" xfId="0" applyNumberFormat="1" applyFont="1" applyFill="1" applyBorder="1" applyAlignment="1"/>
    <xf numFmtId="2" fontId="6" fillId="2" borderId="0" xfId="0" applyNumberFormat="1" applyFont="1" applyFill="1" applyBorder="1" applyAlignment="1"/>
    <xf numFmtId="0" fontId="6" fillId="4" borderId="4" xfId="0" applyFont="1" applyFill="1" applyBorder="1" applyAlignment="1"/>
    <xf numFmtId="165" fontId="9" fillId="0" borderId="0" xfId="0" applyNumberFormat="1" applyFont="1" applyFill="1" applyBorder="1" applyAlignment="1"/>
    <xf numFmtId="0" fontId="0" fillId="3" borderId="3" xfId="3" applyNumberFormat="1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9" fillId="3" borderId="3" xfId="3" applyNumberFormat="1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13" xfId="0" applyBorder="1" applyAlignment="1">
      <alignment horizontal="left" vertical="center"/>
    </xf>
    <xf numFmtId="1" fontId="9" fillId="0" borderId="0" xfId="0" applyNumberFormat="1" applyFont="1" applyFill="1" applyBorder="1" applyAlignment="1">
      <alignment horizontal="right"/>
    </xf>
    <xf numFmtId="0" fontId="26" fillId="0" borderId="0" xfId="0" applyFont="1" applyFill="1" applyBorder="1" applyAlignment="1">
      <alignment horizontal="left"/>
    </xf>
    <xf numFmtId="49" fontId="6" fillId="2" borderId="0" xfId="0" applyNumberFormat="1" applyFont="1" applyFill="1" applyBorder="1" applyAlignment="1">
      <alignment horizontal="left"/>
    </xf>
    <xf numFmtId="0" fontId="13" fillId="0" borderId="0" xfId="0" applyFont="1" applyFill="1" applyAlignment="1">
      <alignment horizontal="right"/>
    </xf>
    <xf numFmtId="49" fontId="0" fillId="2" borderId="12" xfId="0" applyNumberFormat="1" applyFont="1" applyFill="1" applyBorder="1" applyAlignment="1">
      <alignment horizontal="left"/>
    </xf>
    <xf numFmtId="0" fontId="6" fillId="2" borderId="1" xfId="0" applyNumberFormat="1" applyFont="1" applyFill="1" applyBorder="1" applyAlignment="1"/>
    <xf numFmtId="2" fontId="9" fillId="5" borderId="0" xfId="0" applyNumberFormat="1" applyFont="1" applyFill="1" applyBorder="1" applyAlignment="1"/>
    <xf numFmtId="0" fontId="5" fillId="0" borderId="1" xfId="0" applyFont="1" applyFill="1" applyBorder="1" applyAlignment="1"/>
    <xf numFmtId="0" fontId="0" fillId="0" borderId="8" xfId="0" applyBorder="1" applyAlignment="1"/>
    <xf numFmtId="0" fontId="0" fillId="0" borderId="8" xfId="0" applyBorder="1" applyAlignment="1">
      <alignment horizontal="left" vertical="center"/>
    </xf>
    <xf numFmtId="0" fontId="15" fillId="4" borderId="0" xfId="0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12" fillId="2" borderId="0" xfId="0" applyFont="1" applyFill="1" applyBorder="1" applyAlignment="1"/>
    <xf numFmtId="0" fontId="22" fillId="2" borderId="12" xfId="0" applyNumberFormat="1" applyFont="1" applyFill="1" applyBorder="1" applyAlignment="1"/>
    <xf numFmtId="2" fontId="0" fillId="0" borderId="0" xfId="0" applyNumberFormat="1" applyFont="1" applyFill="1" applyBorder="1" applyAlignment="1">
      <alignment horizontal="left"/>
    </xf>
    <xf numFmtId="0" fontId="0" fillId="3" borderId="14" xfId="0" applyFont="1" applyFill="1" applyBorder="1" applyAlignment="1">
      <alignment horizontal="left"/>
    </xf>
    <xf numFmtId="2" fontId="20" fillId="0" borderId="0" xfId="0" applyNumberFormat="1" applyFont="1" applyFill="1" applyBorder="1" applyAlignment="1"/>
    <xf numFmtId="0" fontId="11" fillId="5" borderId="18" xfId="3" applyNumberFormat="1" applyFont="1" applyFill="1" applyBorder="1" applyAlignment="1"/>
    <xf numFmtId="0" fontId="4" fillId="2" borderId="0" xfId="3" applyNumberFormat="1" applyFont="1" applyFill="1" applyBorder="1" applyAlignment="1">
      <alignment horizontal="left"/>
    </xf>
    <xf numFmtId="165" fontId="0" fillId="0" borderId="0" xfId="0" applyNumberFormat="1" applyFill="1" applyBorder="1" applyAlignment="1">
      <alignment horizontal="right"/>
    </xf>
    <xf numFmtId="0" fontId="8" fillId="3" borderId="11" xfId="0" applyFont="1" applyFill="1" applyBorder="1" applyAlignment="1">
      <alignment horizontal="left"/>
    </xf>
    <xf numFmtId="2" fontId="5" fillId="2" borderId="0" xfId="0" applyNumberFormat="1" applyFont="1" applyFill="1" applyBorder="1" applyAlignment="1"/>
    <xf numFmtId="2" fontId="4" fillId="5" borderId="18" xfId="0" applyNumberFormat="1" applyFont="1" applyFill="1" applyBorder="1" applyAlignment="1">
      <alignment horizontal="left"/>
    </xf>
    <xf numFmtId="2" fontId="8" fillId="3" borderId="29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/>
    <xf numFmtId="0" fontId="0" fillId="5" borderId="1" xfId="0" applyFont="1" applyFill="1" applyBorder="1" applyAlignment="1">
      <alignment horizontal="left"/>
    </xf>
    <xf numFmtId="0" fontId="15" fillId="2" borderId="8" xfId="0" applyFont="1" applyFill="1" applyBorder="1" applyAlignment="1">
      <alignment horizontal="left"/>
    </xf>
    <xf numFmtId="0" fontId="2" fillId="2" borderId="1" xfId="0" applyFont="1" applyFill="1" applyBorder="1" applyAlignment="1"/>
    <xf numFmtId="2" fontId="19" fillId="0" borderId="9" xfId="0" applyNumberFormat="1" applyFont="1" applyBorder="1" applyAlignment="1">
      <alignment horizontal="left"/>
    </xf>
    <xf numFmtId="49" fontId="0" fillId="2" borderId="4" xfId="0" applyNumberFormat="1" applyFont="1" applyFill="1" applyBorder="1" applyAlignment="1">
      <alignment horizontal="left"/>
    </xf>
    <xf numFmtId="49" fontId="5" fillId="2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49" fontId="6" fillId="2" borderId="0" xfId="0" applyNumberFormat="1" applyFont="1" applyFill="1" applyBorder="1" applyAlignment="1"/>
    <xf numFmtId="1" fontId="10" fillId="0" borderId="0" xfId="0" applyNumberFormat="1" applyFont="1" applyFill="1" applyBorder="1" applyAlignment="1"/>
    <xf numFmtId="0" fontId="6" fillId="4" borderId="0" xfId="0" applyFont="1" applyFill="1" applyBorder="1" applyAlignment="1">
      <alignment horizontal="right"/>
    </xf>
    <xf numFmtId="49" fontId="11" fillId="2" borderId="0" xfId="3" applyNumberFormat="1" applyFont="1" applyFill="1" applyBorder="1" applyAlignment="1">
      <alignment horizontal="left"/>
    </xf>
    <xf numFmtId="0" fontId="4" fillId="3" borderId="3" xfId="3" applyNumberFormat="1" applyFont="1" applyFill="1" applyBorder="1" applyAlignment="1">
      <alignment horizontal="left"/>
    </xf>
    <xf numFmtId="0" fontId="9" fillId="5" borderId="30" xfId="0" applyFont="1" applyFill="1" applyBorder="1" applyAlignment="1"/>
    <xf numFmtId="165" fontId="0" fillId="5" borderId="0" xfId="0" applyNumberFormat="1" applyFill="1" applyBorder="1" applyAlignment="1"/>
    <xf numFmtId="0" fontId="15" fillId="5" borderId="0" xfId="3" applyNumberFormat="1" applyFont="1" applyFill="1" applyBorder="1" applyAlignment="1">
      <alignment horizontal="left"/>
    </xf>
    <xf numFmtId="49" fontId="9" fillId="2" borderId="12" xfId="0" applyNumberFormat="1" applyFont="1" applyFill="1" applyBorder="1" applyAlignment="1">
      <alignment horizontal="left"/>
    </xf>
    <xf numFmtId="2" fontId="16" fillId="2" borderId="0" xfId="0" applyNumberFormat="1" applyFont="1" applyFill="1" applyBorder="1" applyAlignment="1"/>
    <xf numFmtId="2" fontId="6" fillId="0" borderId="0" xfId="0" applyNumberFormat="1" applyFont="1" applyBorder="1" applyAlignment="1">
      <alignment horizontal="left"/>
    </xf>
    <xf numFmtId="0" fontId="16" fillId="0" borderId="0" xfId="3" applyNumberFormat="1" applyFont="1" applyFill="1" applyBorder="1" applyAlignment="1"/>
    <xf numFmtId="166" fontId="9" fillId="0" borderId="8" xfId="0" applyNumberFormat="1" applyFont="1" applyFill="1" applyBorder="1" applyAlignment="1">
      <alignment horizontal="right"/>
    </xf>
    <xf numFmtId="0" fontId="0" fillId="0" borderId="0" xfId="0" applyFill="1"/>
    <xf numFmtId="2" fontId="9" fillId="0" borderId="9" xfId="0" applyNumberFormat="1" applyFont="1" applyBorder="1" applyAlignment="1">
      <alignment horizontal="left"/>
    </xf>
    <xf numFmtId="0" fontId="0" fillId="5" borderId="0" xfId="3" applyNumberFormat="1" applyFont="1" applyFill="1" applyBorder="1" applyAlignment="1">
      <alignment horizontal="left"/>
    </xf>
    <xf numFmtId="0" fontId="6" fillId="2" borderId="12" xfId="0" applyFont="1" applyFill="1" applyBorder="1" applyAlignment="1"/>
    <xf numFmtId="0" fontId="0" fillId="5" borderId="0" xfId="0" applyFill="1" applyBorder="1" applyAlignment="1"/>
    <xf numFmtId="0" fontId="5" fillId="3" borderId="3" xfId="3" applyNumberFormat="1" applyFont="1" applyFill="1" applyBorder="1" applyAlignment="1">
      <alignment horizontal="right"/>
    </xf>
    <xf numFmtId="166" fontId="2" fillId="2" borderId="0" xfId="0" applyNumberFormat="1" applyFont="1" applyFill="1" applyBorder="1" applyAlignment="1"/>
    <xf numFmtId="0" fontId="0" fillId="0" borderId="16" xfId="0" applyFont="1" applyBorder="1" applyAlignment="1">
      <alignment horizontal="left"/>
    </xf>
    <xf numFmtId="0" fontId="0" fillId="4" borderId="0" xfId="0" applyFont="1" applyFill="1" applyBorder="1" applyAlignment="1"/>
    <xf numFmtId="49" fontId="16" fillId="2" borderId="0" xfId="0" applyNumberFormat="1" applyFont="1" applyFill="1" applyBorder="1" applyAlignment="1">
      <alignment horizontal="left"/>
    </xf>
    <xf numFmtId="2" fontId="5" fillId="0" borderId="22" xfId="0" applyNumberFormat="1" applyFont="1" applyBorder="1" applyAlignment="1">
      <alignment horizontal="left"/>
    </xf>
    <xf numFmtId="0" fontId="9" fillId="0" borderId="0" xfId="0" applyFont="1" applyFill="1" applyBorder="1" applyAlignment="1"/>
    <xf numFmtId="49" fontId="2" fillId="0" borderId="10" xfId="0" applyNumberFormat="1" applyFont="1" applyBorder="1" applyAlignment="1">
      <alignment horizontal="right"/>
    </xf>
    <xf numFmtId="2" fontId="10" fillId="4" borderId="0" xfId="0" applyNumberFormat="1" applyFont="1" applyFill="1" applyBorder="1" applyAlignment="1"/>
    <xf numFmtId="0" fontId="0" fillId="0" borderId="1" xfId="0" applyFill="1" applyBorder="1" applyAlignment="1"/>
    <xf numFmtId="0" fontId="11" fillId="4" borderId="0" xfId="3" applyNumberFormat="1" applyFont="1" applyFill="1" applyBorder="1" applyAlignment="1">
      <alignment horizontal="left"/>
    </xf>
    <xf numFmtId="2" fontId="9" fillId="0" borderId="0" xfId="0" applyNumberFormat="1" applyFont="1" applyFill="1" applyBorder="1" applyAlignment="1">
      <alignment horizontal="left"/>
    </xf>
    <xf numFmtId="0" fontId="8" fillId="3" borderId="11" xfId="0" applyFont="1" applyFill="1" applyBorder="1" applyAlignment="1"/>
    <xf numFmtId="0" fontId="11" fillId="0" borderId="0" xfId="3" applyNumberFormat="1" applyFont="1" applyFill="1" applyBorder="1" applyAlignment="1"/>
    <xf numFmtId="49" fontId="2" fillId="2" borderId="4" xfId="0" applyNumberFormat="1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2" fillId="5" borderId="18" xfId="0" applyNumberFormat="1" applyFont="1" applyFill="1" applyBorder="1" applyAlignment="1">
      <alignment horizontal="right"/>
    </xf>
    <xf numFmtId="0" fontId="8" fillId="3" borderId="2" xfId="0" applyFont="1" applyFill="1" applyBorder="1" applyAlignment="1">
      <alignment horizontal="center"/>
    </xf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&#65279;<?xml version="1.0" encoding="utf-8"?><Relationships xmlns="http://schemas.openxmlformats.org/package/2006/relationships"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SUMMARY!#REF!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Definitions!#REF!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image" Target="../media/image5.jpeg" /><Relationship Id="rId3" Type="http://schemas.openxmlformats.org/officeDocument/2006/relationships/image" Target="../media/image1.emf" /><Relationship Id="rId4" Type="http://schemas.openxmlformats.org/officeDocument/2006/relationships/image" Target="../media/image3.emf" /><Relationship Id="rId5" Type="http://schemas.openxmlformats.org/officeDocument/2006/relationships/image" Target="../media/image2.emf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5.jpe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chart" Target="../charts/chart2.xml" /><Relationship Id="rId2" Type="http://schemas.openxmlformats.org/officeDocument/2006/relationships/image" Target="../media/image4.jpeg" /></Relationships>
</file>

<file path=xl/drawings/drawing1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01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23602" name="Picture 40" descr="weatherford_logo-blk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464235" cy="685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30</xdr:col>
      <xdr:colOff>0</xdr:colOff>
      <xdr:row>25</xdr:row>
      <xdr:rowOff>0</xdr:rowOff>
    </xdr:to>
    <xdr:pic>
      <xdr:nvPicPr>
        <xdr:cNvPr id="23603" name="Picture 3" descr="41122_606177662.w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705100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30</xdr:col>
      <xdr:colOff>0</xdr:colOff>
      <xdr:row>38</xdr:row>
      <xdr:rowOff>0</xdr:rowOff>
    </xdr:to>
    <xdr:pic>
      <xdr:nvPicPr>
        <xdr:cNvPr id="23604" name="Picture 4" descr="41122_606185625.w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4810125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30</xdr:col>
      <xdr:colOff>0</xdr:colOff>
      <xdr:row>51</xdr:row>
      <xdr:rowOff>0</xdr:rowOff>
    </xdr:to>
    <xdr:pic>
      <xdr:nvPicPr>
        <xdr:cNvPr id="23605" name="Picture 5" descr="41122_6061955671.w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6915150"/>
          <a:ext cx="3733595" cy="1781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>
  <xdr:twoCellAnchor>
    <xdr:from>
      <xdr:col>0</xdr:col>
      <xdr:colOff>104775</xdr:colOff>
      <xdr:row>0</xdr:row>
      <xdr:rowOff>0</xdr:rowOff>
    </xdr:from>
    <xdr:to>
      <xdr:col>12</xdr:col>
      <xdr:colOff>85725</xdr:colOff>
      <xdr:row>1</xdr:row>
      <xdr:rowOff>152400</xdr:rowOff>
    </xdr:to>
    <xdr:pic>
      <xdr:nvPicPr>
        <xdr:cNvPr id="32777" name="Picture 1028" descr="weatherford_logo-blk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1474388" cy="685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4827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57</xdr:col>
      <xdr:colOff>0</xdr:colOff>
      <xdr:row>0</xdr:row>
      <xdr:rowOff>0</xdr:rowOff>
    </xdr:to>
    <xdr:pic>
      <xdr:nvPicPr>
        <xdr:cNvPr id="34828" name="Picture 2" descr="saturate_gcmsms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09383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F352"/>
  <sheetViews>
    <sheetView showGridLines="0" tabSelected="1" workbookViewId="0"/>
  </sheetViews>
  <sheetFormatPr defaultColWidth="1.7109375" defaultRowHeight="14.1" customHeight="1"/>
  <cols>
    <col min="1" max="29" width="1.7109375" style="251" customWidth="1"/>
    <col min="30" max="30" width="1.7109375" style="246" customWidth="1"/>
    <col min="31" max="16384" width="1.7109375" style="251"/>
  </cols>
  <sheetData>
    <row ht="42" customHeight="1" s="371" customFormat="1">
      <c s="20"/>
      <c/>
      <c/>
      <c s="38"/>
      <c r="BE1" s="328" t="s">
        <v>302</v>
      </c>
    </row>
    <row ht="18" customHeight="1" s="371" customFormat="1">
      <c s="20"/>
      <c/>
      <c s="2"/>
      <c s="2"/>
    </row>
    <row ht="12.75" customHeight="1">
      <c s="268" t="s">
        <v>93</v>
      </c>
      <c s="374"/>
      <c s="339"/>
      <c s="339"/>
      <c s="339"/>
      <c s="339"/>
      <c s="374"/>
      <c s="68" t="s">
        <v>480</v>
      </c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140"/>
      <c s="374" t="s">
        <v>309</v>
      </c>
      <c s="155"/>
      <c s="155"/>
      <c s="155"/>
      <c s="155"/>
      <c s="155"/>
      <c s="155"/>
      <c s="155"/>
      <c s="155"/>
      <c s="155"/>
      <c s="68" t="s">
        <v>406</v>
      </c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68"/>
      <c s="204"/>
      <c r="BL3" s="198"/>
    </row>
    <row ht="12.75" customHeight="1" s="32" customFormat="1">
      <c s="330" t="s">
        <v>173</v>
      </c>
      <c s="226"/>
      <c s="202"/>
      <c s="202"/>
      <c s="202"/>
      <c s="202"/>
      <c s="226"/>
      <c s="327" t="s">
        <v>293</v>
      </c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226" t="s">
        <v>123</v>
      </c>
      <c s="226"/>
      <c s="226"/>
      <c s="226"/>
      <c s="226"/>
      <c s="226"/>
      <c s="226"/>
      <c s="226"/>
      <c s="226"/>
      <c s="226"/>
      <c s="327" t="s">
        <v>204</v>
      </c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134"/>
    </row>
    <row ht="12.75" customHeight="1" s="32" customFormat="1">
      <c s="330" t="s">
        <v>14</v>
      </c>
      <c s="226"/>
      <c s="103"/>
      <c s="103"/>
      <c s="103"/>
      <c s="103"/>
      <c s="226"/>
      <c s="327" t="s">
        <v>292</v>
      </c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358" t="s">
        <v>35</v>
      </c>
      <c s="338"/>
      <c s="317"/>
      <c s="317"/>
      <c s="317"/>
      <c s="317"/>
      <c s="226"/>
      <c s="317"/>
      <c s="226"/>
      <c s="226"/>
      <c s="327" t="s">
        <v>385</v>
      </c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134"/>
    </row>
    <row ht="12.75" customHeight="1" s="32" customFormat="1">
      <c s="63" t="s">
        <v>290</v>
      </c>
      <c s="226"/>
      <c s="226"/>
      <c s="226"/>
      <c s="226"/>
      <c s="226"/>
      <c s="226"/>
      <c s="327" t="s">
        <v>292</v>
      </c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226" t="s">
        <v>415</v>
      </c>
      <c s="226"/>
      <c s="103"/>
      <c s="103"/>
      <c s="103"/>
      <c s="103"/>
      <c s="226"/>
      <c s="103"/>
      <c s="226"/>
      <c s="226"/>
      <c s="327" t="s">
        <v>342</v>
      </c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134"/>
      <c s="160"/>
      <c s="160"/>
      <c s="160"/>
    </row>
    <row ht="12.75" customHeight="1" s="32" customFormat="1">
      <c s="63" t="s">
        <v>339</v>
      </c>
      <c s="226"/>
      <c s="226"/>
      <c s="226"/>
      <c s="226"/>
      <c s="226"/>
      <c s="226"/>
      <c s="327" t="s">
        <v>292</v>
      </c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317" t="s">
        <v>467</v>
      </c>
      <c s="226"/>
      <c s="103"/>
      <c s="103"/>
      <c s="103"/>
      <c s="103"/>
      <c s="103"/>
      <c s="103"/>
      <c s="226"/>
      <c s="226"/>
      <c s="327" t="s">
        <v>292</v>
      </c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134"/>
    </row>
    <row ht="12.75" customHeight="1" s="32" customFormat="1">
      <c s="192" t="s">
        <v>395</v>
      </c>
      <c s="226"/>
      <c s="226"/>
      <c s="226"/>
      <c s="103"/>
      <c s="103"/>
      <c s="226"/>
      <c s="327" t="s">
        <v>292</v>
      </c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317" t="s">
        <v>165</v>
      </c>
      <c s="226"/>
      <c s="317"/>
      <c s="317"/>
      <c s="317"/>
      <c s="226"/>
      <c s="317"/>
      <c s="317"/>
      <c s="226"/>
      <c s="226"/>
      <c s="327" t="s">
        <v>150</v>
      </c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134"/>
    </row>
    <row ht="12.75" customHeight="1" s="81" customFormat="1">
      <c s="330" t="s">
        <v>272</v>
      </c>
      <c s="226"/>
      <c s="287"/>
      <c s="103"/>
      <c s="103"/>
      <c s="103"/>
      <c s="103"/>
      <c s="327" t="s">
        <v>423</v>
      </c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226" t="s">
        <v>61</v>
      </c>
      <c s="226"/>
      <c s="317"/>
      <c s="317"/>
      <c s="317"/>
      <c s="317"/>
      <c s="317"/>
      <c s="317"/>
      <c s="226"/>
      <c s="226"/>
      <c s="327" t="s">
        <v>292</v>
      </c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327"/>
      <c s="134"/>
      <c r="BL9" s="72"/>
      <c r="BP9" s="342"/>
      <c r="BR9" s="342"/>
      <c s="342"/>
      <c s="342"/>
      <c s="342"/>
      <c s="174"/>
      <c s="342"/>
      <c s="342"/>
      <c s="342"/>
      <c s="342"/>
      <c s="342"/>
      <c s="342"/>
      <c s="342"/>
      <c s="342"/>
      <c s="342"/>
      <c s="369"/>
    </row>
    <row ht="12.75" customHeight="1" s="148" customFormat="1">
      <c s="63" t="s">
        <v>131</v>
      </c>
      <c s="226"/>
      <c s="317"/>
      <c s="317"/>
      <c s="317"/>
      <c s="317"/>
      <c s="317"/>
      <c s="327" t="s">
        <v>292</v>
      </c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146"/>
      <c s="226" t="s">
        <v>270</v>
      </c>
      <c s="24"/>
      <c s="24"/>
      <c s="24"/>
      <c s="24"/>
      <c s="24"/>
      <c s="24"/>
      <c s="24"/>
      <c s="24"/>
      <c s="24"/>
      <c s="327" t="s">
        <v>468</v>
      </c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55"/>
    </row>
    <row ht="12.75" customHeight="1" s="148" customFormat="1">
      <c s="277" t="s">
        <v>94</v>
      </c>
      <c s="276"/>
      <c s="367"/>
      <c s="367"/>
      <c s="367"/>
      <c s="276"/>
      <c s="276"/>
      <c s="327" t="s">
        <v>292</v>
      </c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14"/>
      <c s="226" t="s">
        <v>369</v>
      </c>
      <c s="24"/>
      <c s="24"/>
      <c s="24"/>
      <c s="24"/>
      <c s="24"/>
      <c s="24"/>
      <c s="24"/>
      <c s="24"/>
      <c s="307"/>
      <c s="327" t="s">
        <v>353</v>
      </c>
      <c s="14"/>
      <c s="14"/>
      <c s="14"/>
      <c s="14"/>
      <c s="14"/>
      <c s="14"/>
      <c s="327" t="s">
        <v>292</v>
      </c>
      <c s="166"/>
      <c s="166"/>
      <c s="166"/>
      <c s="166"/>
      <c s="166"/>
      <c s="166"/>
      <c s="166"/>
      <c s="166"/>
      <c s="166"/>
      <c s="69"/>
      <c s="355"/>
      <c s="102"/>
      <c s="102"/>
      <c s="102"/>
      <c s="102"/>
      <c s="102"/>
      <c r="BM11" s="285"/>
      <c r="BP11" s="368"/>
    </row>
    <row ht="12.75" customHeight="1" s="148" customFormat="1">
      <c s="293" t="s">
        <v>20</v>
      </c>
      <c s="333"/>
      <c s="333"/>
      <c s="333"/>
      <c s="333"/>
      <c s="333"/>
      <c s="333"/>
      <c s="213" t="s">
        <v>436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26" t="s">
        <v>513</v>
      </c>
      <c s="333"/>
      <c s="333"/>
      <c s="333"/>
      <c s="333"/>
      <c s="333"/>
      <c s="333"/>
      <c s="333"/>
      <c s="333"/>
      <c s="333"/>
      <c s="213" t="s">
        <v>24</v>
      </c>
      <c s="289"/>
      <c s="289"/>
      <c s="289"/>
      <c s="289"/>
      <c s="289"/>
      <c s="289"/>
      <c s="213"/>
      <c s="59"/>
      <c s="59"/>
      <c s="59"/>
      <c s="59"/>
      <c s="59"/>
      <c s="59"/>
      <c s="59"/>
      <c s="59"/>
      <c s="59"/>
      <c s="15"/>
      <c s="78"/>
      <c s="102"/>
      <c s="102"/>
      <c s="102"/>
    </row>
    <row ht="12.75" customHeight="1" thickBot="1" s="148" customFormat="1">
      <c s="368"/>
      <c r="J13" s="262"/>
      <c s="262"/>
      <c s="262"/>
      <c s="262"/>
      <c s="262"/>
      <c s="262"/>
      <c s="262"/>
      <c r="S13" s="262"/>
      <c s="262"/>
      <c r="AD13" s="143"/>
      <c r="AL13" s="102"/>
      <c s="102"/>
      <c r="BE13" s="102"/>
      <c s="102"/>
      <c s="102"/>
      <c s="102"/>
    </row>
    <row ht="12.75" customHeight="1" thickTop="1" s="148" customFormat="1">
      <c s="311" t="s">
        <v>280</v>
      </c>
      <c s="337"/>
      <c s="337"/>
      <c s="337"/>
      <c s="337"/>
      <c s="337"/>
      <c s="337"/>
      <c s="337"/>
      <c s="337"/>
      <c s="108"/>
      <c s="108"/>
      <c s="108"/>
      <c s="108"/>
      <c s="108"/>
      <c s="108"/>
      <c s="108"/>
      <c s="337"/>
      <c s="133"/>
      <c s="56"/>
      <c s="56"/>
      <c s="133"/>
      <c s="133"/>
      <c s="133"/>
      <c s="133"/>
      <c s="133"/>
      <c s="133"/>
      <c s="133"/>
      <c s="133"/>
      <c s="383" t="s">
        <v>158</v>
      </c>
      <c s="292"/>
      <c r="AF14" s="12" t="s">
        <v>448</v>
      </c>
      <c s="117"/>
      <c s="117"/>
      <c s="117"/>
      <c s="117"/>
      <c s="117"/>
      <c s="362"/>
      <c s="362"/>
      <c s="117"/>
      <c s="117"/>
      <c s="362"/>
      <c s="362"/>
      <c s="362"/>
      <c s="142"/>
      <c s="142"/>
      <c s="117"/>
      <c s="8"/>
      <c s="212"/>
      <c s="31" t="s">
        <v>281</v>
      </c>
      <c s="117"/>
      <c s="117"/>
      <c s="117"/>
      <c s="117"/>
      <c s="31" t="s">
        <v>268</v>
      </c>
      <c s="117"/>
      <c s="132"/>
      <c s="102"/>
      <c s="102"/>
      <c s="102"/>
    </row>
    <row ht="12.75" customHeight="1" s="148" customFormat="1">
      <c s="372"/>
      <c s="274"/>
      <c s="224"/>
      <c s="224"/>
      <c s="224"/>
      <c r="J15" s="262"/>
      <c s="262"/>
      <c s="262"/>
      <c s="262"/>
      <c s="262"/>
      <c s="262"/>
      <c s="262"/>
      <c r="S15" s="262"/>
      <c s="262"/>
      <c r="AD15" s="122"/>
      <c r="AF15" s="10" t="s">
        <v>503</v>
      </c>
      <c s="256"/>
      <c s="256"/>
      <c s="256"/>
      <c s="256"/>
      <c s="256"/>
      <c s="156"/>
      <c s="156"/>
      <c s="256"/>
      <c s="156"/>
      <c s="156"/>
      <c s="156"/>
      <c s="256"/>
      <c s="232"/>
      <c s="232"/>
      <c s="256"/>
      <c s="114"/>
      <c s="75"/>
      <c s="225"/>
      <c s="256"/>
      <c s="256"/>
      <c s="256"/>
      <c s="256"/>
      <c s="123"/>
      <c s="223"/>
      <c s="341"/>
      <c s="102"/>
      <c s="102"/>
      <c s="102"/>
    </row>
    <row ht="12.75" customHeight="1" s="148" customFormat="1">
      <c s="372"/>
      <c s="262"/>
      <c s="262"/>
      <c s="262"/>
      <c s="262"/>
      <c r="H16"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381"/>
      <c s="262"/>
      <c s="234" t="s">
        <v>262</v>
      </c>
      <c s="24"/>
      <c s="187"/>
      <c s="187"/>
      <c s="187"/>
      <c s="307"/>
      <c s="307"/>
      <c s="307"/>
      <c s="24"/>
      <c s="307"/>
      <c s="307"/>
      <c s="64">
        <f>100*(537104+343599+354724+575334)/(537104+343599+354724+575334+183281+167332+543858+351185+613728+502726+463087+600043+691955)</f>
        <v>30.546127535359574</v>
      </c>
      <c s="301"/>
      <c s="301"/>
      <c s="301"/>
      <c s="301"/>
      <c s="307"/>
      <c s="248"/>
      <c s="218" t="s">
        <v>403</v>
      </c>
      <c s="303"/>
      <c s="303"/>
      <c s="49"/>
      <c s="5"/>
      <c s="247"/>
      <c s="107"/>
      <c s="128"/>
      <c s="102"/>
      <c s="102"/>
      <c s="102"/>
    </row>
    <row ht="12.75" customHeight="1" s="148" customFormat="1">
      <c s="372"/>
      <c s="262"/>
      <c s="262"/>
      <c s="262"/>
      <c s="262"/>
      <c r="H17"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381"/>
      <c s="262"/>
      <c s="297" t="s">
        <v>388</v>
      </c>
      <c s="82"/>
      <c s="241"/>
      <c s="241"/>
      <c s="241"/>
      <c s="373"/>
      <c s="373"/>
      <c s="373"/>
      <c s="82"/>
      <c s="373"/>
      <c s="373"/>
      <c s="119">
        <f>100*(183281+167332+543858+351185+613728)/(537104+343599+354724+575334+183281+167332+543858+351185+613728+502726+463087+600043+691955)</f>
        <v>31.366359669336276</v>
      </c>
      <c s="364"/>
      <c s="364"/>
      <c s="364"/>
      <c s="364"/>
      <c s="373"/>
      <c s="316"/>
      <c s="280" t="s">
        <v>403</v>
      </c>
      <c s="365"/>
      <c s="365"/>
      <c s="104"/>
      <c s="57"/>
      <c s="196"/>
      <c s="167"/>
      <c s="193"/>
      <c s="102"/>
      <c s="102"/>
      <c s="102"/>
    </row>
    <row ht="12.75" customHeight="1" s="148" customFormat="1">
      <c s="372"/>
      <c s="262"/>
      <c s="262"/>
      <c s="262"/>
      <c s="262"/>
      <c r="H18"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381"/>
      <c s="262"/>
      <c s="234" t="s">
        <v>506</v>
      </c>
      <c s="24"/>
      <c s="187"/>
      <c s="187"/>
      <c s="187"/>
      <c s="307"/>
      <c s="307"/>
      <c s="307"/>
      <c s="24"/>
      <c s="307"/>
      <c s="307"/>
      <c s="64">
        <f>100*(502726+463087+600043+691955)/(537104+343599+354724+575334+183281+167332+543858+351185+613728+502726+463087+600043+691955)</f>
        <v>38.08751279530415</v>
      </c>
      <c s="301"/>
      <c s="301"/>
      <c s="301"/>
      <c s="301"/>
      <c s="307"/>
      <c s="347"/>
      <c s="218" t="s">
        <v>403</v>
      </c>
      <c s="303"/>
      <c s="303"/>
      <c s="49"/>
      <c s="5"/>
      <c s="138"/>
      <c s="107"/>
      <c s="128"/>
      <c s="102"/>
      <c s="102"/>
      <c s="102"/>
    </row>
    <row ht="12.75" customHeight="1" s="148" customFormat="1">
      <c s="372"/>
      <c s="262"/>
      <c s="262"/>
      <c s="262"/>
      <c s="262"/>
      <c r="H19"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262"/>
      <c s="381"/>
      <c s="262"/>
      <c s="297" t="s">
        <v>464</v>
      </c>
      <c s="82"/>
      <c s="241"/>
      <c s="241"/>
      <c s="241"/>
      <c s="373"/>
      <c s="373"/>
      <c s="373"/>
      <c s="82"/>
      <c s="373"/>
      <c s="373"/>
      <c s="119">
        <f>100*(922867+623297)/(922867+623297+517422+509480+384287+400078+964912+850735)</f>
        <v>29.888665896783309</v>
      </c>
      <c s="364"/>
      <c s="364"/>
      <c s="364"/>
      <c s="364"/>
      <c s="373"/>
      <c s="19"/>
      <c s="280" t="s">
        <v>403</v>
      </c>
      <c s="365"/>
      <c s="365"/>
      <c s="104"/>
      <c s="57"/>
      <c s="196"/>
      <c s="167"/>
      <c s="96"/>
      <c s="102"/>
      <c s="102"/>
      <c s="102"/>
    </row>
    <row ht="12.75" customHeight="1" s="148" customFormat="1">
      <c s="279"/>
      <c r="F20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34" t="s">
        <v>125</v>
      </c>
      <c s="24"/>
      <c s="187"/>
      <c s="187"/>
      <c s="187"/>
      <c s="307"/>
      <c s="307"/>
      <c s="307"/>
      <c s="24"/>
      <c s="307"/>
      <c s="307"/>
      <c s="64">
        <f>100*(517422+509480+384287+400078)/(922867+623297+517422+509480+384287+400078+964912+850735)</f>
        <v>35.013332487930782</v>
      </c>
      <c s="301"/>
      <c s="301"/>
      <c s="301"/>
      <c s="301"/>
      <c s="307"/>
      <c s="347"/>
      <c s="218" t="s">
        <v>403</v>
      </c>
      <c s="303"/>
      <c s="303"/>
      <c s="49"/>
      <c s="205"/>
      <c s="138"/>
      <c s="107"/>
      <c s="43"/>
      <c s="102"/>
      <c s="102"/>
      <c s="102"/>
    </row>
    <row ht="12.75" customHeight="1" s="148" customFormat="1">
      <c s="279"/>
      <c r="F21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97" t="s">
        <v>402</v>
      </c>
      <c s="82"/>
      <c s="241"/>
      <c s="241"/>
      <c s="241"/>
      <c s="373"/>
      <c s="373"/>
      <c s="373"/>
      <c s="82"/>
      <c s="373"/>
      <c s="373"/>
      <c s="119">
        <f>100*(964912+850735)/(922867+623297+517422+509480+384287+400078+964912+850735)</f>
        <v>35.098001615285909</v>
      </c>
      <c s="364"/>
      <c s="364"/>
      <c s="364"/>
      <c s="364"/>
      <c s="373"/>
      <c s="19"/>
      <c s="280" t="s">
        <v>403</v>
      </c>
      <c s="365"/>
      <c s="365"/>
      <c s="104"/>
      <c s="267"/>
      <c s="196"/>
      <c s="167"/>
      <c s="96"/>
      <c s="102"/>
      <c s="102"/>
      <c s="102"/>
    </row>
    <row ht="12.75" customHeight="1" s="148" customFormat="1">
      <c s="279"/>
      <c r="D22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34"/>
      <c s="24"/>
      <c s="187"/>
      <c s="187"/>
      <c s="187"/>
      <c s="307"/>
      <c s="307"/>
      <c s="307"/>
      <c s="24"/>
      <c s="307"/>
      <c s="307"/>
      <c s="307"/>
      <c s="131"/>
      <c s="24"/>
      <c s="24"/>
      <c s="64"/>
      <c s="307"/>
      <c s="347"/>
      <c s="218"/>
      <c s="303"/>
      <c s="303"/>
      <c s="49"/>
      <c s="205"/>
      <c s="138"/>
      <c s="107"/>
      <c s="43"/>
      <c s="102"/>
      <c s="102"/>
      <c s="102"/>
    </row>
    <row ht="12.75" customHeight="1" s="148" customFormat="1">
      <c s="279"/>
      <c r="D23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97" t="s">
        <v>429</v>
      </c>
      <c s="82"/>
      <c s="241"/>
      <c s="241"/>
      <c s="241"/>
      <c s="373"/>
      <c s="373"/>
      <c s="373"/>
      <c s="82"/>
      <c s="373"/>
      <c s="373"/>
      <c s="255">
        <f>(99396+52284+125208+183402)/(537104+343599+354724+575334+183281+167332+543858+351185+613728+502726+463087+600043+691955+99396+52284+125208+183402)</f>
        <v>0.072052641679734936</v>
      </c>
      <c s="58"/>
      <c s="58"/>
      <c s="58"/>
      <c s="58"/>
      <c s="373"/>
      <c s="19"/>
      <c s="280" t="s">
        <v>403</v>
      </c>
      <c s="365"/>
      <c s="365"/>
      <c s="104"/>
      <c s="267"/>
      <c s="196"/>
      <c s="167"/>
      <c s="96"/>
      <c s="102"/>
      <c s="102"/>
      <c s="102"/>
      <c r="BS23" s="148" t="s">
        <v>196</v>
      </c>
    </row>
    <row ht="12.75" customHeight="1" s="148" customFormat="1">
      <c s="279"/>
      <c r="D24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34" t="s">
        <v>210</v>
      </c>
      <c s="24"/>
      <c s="187"/>
      <c s="187"/>
      <c s="187"/>
      <c s="307"/>
      <c s="307"/>
      <c s="307"/>
      <c s="24"/>
      <c s="307"/>
      <c s="307"/>
      <c s="24"/>
      <c s="7"/>
      <c s="197"/>
      <c s="310"/>
      <c s="310"/>
      <c s="307"/>
      <c s="347"/>
      <c s="218" t="s">
        <v>198</v>
      </c>
      <c s="303"/>
      <c s="303"/>
      <c s="49"/>
      <c s="205"/>
      <c s="138"/>
      <c s="107"/>
      <c s="43"/>
      <c s="102"/>
      <c s="102"/>
      <c s="102"/>
    </row>
    <row ht="12.75" customHeight="1" thickBot="1" s="148" customFormat="1">
      <c s="60"/>
      <c s="217"/>
      <c s="217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178"/>
      <c s="224"/>
      <c s="297"/>
      <c s="82"/>
      <c s="241"/>
      <c s="241"/>
      <c s="241"/>
      <c s="373"/>
      <c s="373"/>
      <c s="373"/>
      <c s="82"/>
      <c s="373"/>
      <c s="373"/>
      <c s="182"/>
      <c s="331"/>
      <c s="163"/>
      <c s="163"/>
      <c s="255"/>
      <c s="373"/>
      <c s="19"/>
      <c s="280"/>
      <c s="365"/>
      <c s="365"/>
      <c s="104"/>
      <c s="267"/>
      <c s="196"/>
      <c s="167"/>
      <c s="96"/>
      <c s="102"/>
      <c s="102"/>
      <c s="102"/>
    </row>
    <row ht="12.75" customHeight="1" thickTop="1" thickBot="1" s="148" customFormat="1">
      <c s="224"/>
      <c r="D26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1"/>
      <c s="224"/>
      <c s="234" t="s">
        <v>34</v>
      </c>
      <c s="24"/>
      <c s="187"/>
      <c s="187"/>
      <c s="187"/>
      <c s="307"/>
      <c s="307"/>
      <c s="307"/>
      <c s="24"/>
      <c s="307"/>
      <c s="307"/>
      <c s="197">
        <f>(343599+354724)/(537104+343599+354724+575334)</f>
        <v>0.38565166800036005</v>
      </c>
      <c s="7"/>
      <c s="7"/>
      <c s="7"/>
      <c s="7"/>
      <c s="307"/>
      <c s="347"/>
      <c s="218" t="s">
        <v>418</v>
      </c>
      <c s="303"/>
      <c s="303"/>
      <c s="49"/>
      <c s="205"/>
      <c s="138"/>
      <c s="107"/>
      <c s="43"/>
      <c s="102"/>
      <c s="102"/>
      <c s="102"/>
    </row>
    <row ht="12.75" customHeight="1" thickTop="1" s="148" customFormat="1">
      <c s="311" t="s">
        <v>455</v>
      </c>
      <c s="337"/>
      <c s="337"/>
      <c s="337"/>
      <c s="337"/>
      <c s="337"/>
      <c s="337"/>
      <c s="337"/>
      <c s="337"/>
      <c s="108"/>
      <c s="29"/>
      <c s="29"/>
      <c s="29"/>
      <c s="29"/>
      <c s="29"/>
      <c s="29"/>
      <c s="29"/>
      <c s="216"/>
      <c s="216"/>
      <c s="216"/>
      <c s="216"/>
      <c s="216"/>
      <c s="216"/>
      <c s="216"/>
      <c s="216"/>
      <c s="216"/>
      <c s="216"/>
      <c s="216"/>
      <c s="383"/>
      <c s="292"/>
      <c r="AF27" s="297" t="s">
        <v>247</v>
      </c>
      <c s="82"/>
      <c s="241"/>
      <c s="241"/>
      <c s="241"/>
      <c s="373"/>
      <c s="373"/>
      <c s="373"/>
      <c s="82"/>
      <c s="373"/>
      <c s="373"/>
      <c s="255">
        <f>(543858+351185)/(183281+167332+543858+351185+613728)</f>
        <v>0.48136533389552671</v>
      </c>
      <c s="58"/>
      <c s="58"/>
      <c s="58"/>
      <c s="58"/>
      <c s="373"/>
      <c s="19"/>
      <c s="280" t="s">
        <v>418</v>
      </c>
      <c s="365"/>
      <c s="365"/>
      <c s="104"/>
      <c s="267"/>
      <c s="196"/>
      <c s="167"/>
      <c s="96"/>
      <c s="102"/>
      <c s="102"/>
      <c s="102"/>
    </row>
    <row ht="12.75" customHeight="1" s="148" customFormat="1">
      <c s="372"/>
      <c s="274"/>
      <c s="224"/>
      <c s="224"/>
      <c s="224"/>
      <c r="J28" s="262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34" t="s">
        <v>26</v>
      </c>
      <c s="24"/>
      <c s="187"/>
      <c s="187"/>
      <c s="187"/>
      <c s="307"/>
      <c s="307"/>
      <c s="307"/>
      <c s="24"/>
      <c s="307"/>
      <c s="307"/>
      <c s="197">
        <f>(463087+600043)/(502726+463087+600043+691955)</f>
        <v>0.47086757926150596</v>
      </c>
      <c s="7"/>
      <c s="7"/>
      <c s="7"/>
      <c s="7"/>
      <c s="307"/>
      <c s="347"/>
      <c s="218" t="s">
        <v>418</v>
      </c>
      <c s="303"/>
      <c s="303"/>
      <c s="49"/>
      <c s="205"/>
      <c s="138"/>
      <c s="107"/>
      <c s="43"/>
      <c s="102"/>
      <c s="102"/>
      <c s="102"/>
    </row>
    <row ht="12.75" customHeight="1" s="148" customFormat="1">
      <c s="279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97" t="s">
        <v>317</v>
      </c>
      <c s="82"/>
      <c s="241"/>
      <c s="241"/>
      <c s="241"/>
      <c s="373"/>
      <c s="373"/>
      <c s="373"/>
      <c s="82"/>
      <c s="373"/>
      <c s="373"/>
      <c s="255">
        <f>(52284+125208)/(99396+52284+125208+183402)</f>
        <v>0.385609072541224</v>
      </c>
      <c s="58"/>
      <c s="58"/>
      <c s="58"/>
      <c s="58"/>
      <c s="373"/>
      <c s="19"/>
      <c s="280" t="s">
        <v>418</v>
      </c>
      <c s="365"/>
      <c s="365"/>
      <c s="104"/>
      <c s="267"/>
      <c s="196"/>
      <c s="167"/>
      <c s="96"/>
      <c s="102"/>
      <c s="102"/>
      <c s="102"/>
    </row>
    <row ht="12.75" customHeight="1" s="148" customFormat="1">
      <c s="279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34" t="s">
        <v>396</v>
      </c>
      <c s="24"/>
      <c s="187"/>
      <c s="187"/>
      <c s="187"/>
      <c s="307"/>
      <c s="307"/>
      <c s="307"/>
      <c s="24"/>
      <c s="307"/>
      <c s="307"/>
      <c s="197">
        <f>537104/(537104+575334)</f>
        <v>0.48281701991481774</v>
      </c>
      <c s="7"/>
      <c s="7"/>
      <c s="7"/>
      <c s="7"/>
      <c s="307"/>
      <c s="347"/>
      <c s="218" t="s">
        <v>418</v>
      </c>
      <c s="303"/>
      <c s="303"/>
      <c s="49"/>
      <c s="205"/>
      <c s="138"/>
      <c s="107"/>
      <c s="43"/>
      <c s="102"/>
      <c s="102"/>
      <c s="102"/>
    </row>
    <row ht="12.75" customHeight="1" s="148" customFormat="1">
      <c s="279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97" t="s">
        <v>151</v>
      </c>
      <c s="82"/>
      <c s="241"/>
      <c s="241"/>
      <c s="241"/>
      <c s="373"/>
      <c s="373"/>
      <c s="373"/>
      <c s="82"/>
      <c s="373"/>
      <c s="373"/>
      <c s="255">
        <f>(183281+167332)/(183281+167332+613728)</f>
        <v>0.36357782153823182</v>
      </c>
      <c s="58"/>
      <c s="58"/>
      <c s="58"/>
      <c s="58"/>
      <c s="373"/>
      <c s="19"/>
      <c s="280" t="s">
        <v>418</v>
      </c>
      <c s="365"/>
      <c s="365"/>
      <c s="104"/>
      <c s="267"/>
      <c s="196"/>
      <c s="167"/>
      <c s="96"/>
      <c s="102"/>
      <c s="102"/>
      <c s="102"/>
    </row>
    <row ht="12.75" customHeight="1" s="148" customFormat="1">
      <c s="279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34" t="s">
        <v>440</v>
      </c>
      <c s="24"/>
      <c s="187"/>
      <c s="187"/>
      <c s="187"/>
      <c s="307"/>
      <c s="307"/>
      <c s="307"/>
      <c s="24"/>
      <c s="307"/>
      <c s="307"/>
      <c s="197">
        <f>502726/(502726+691955)</f>
        <v>0.42080354504675305</v>
      </c>
      <c s="7"/>
      <c s="7"/>
      <c s="7"/>
      <c s="7"/>
      <c s="307"/>
      <c s="347"/>
      <c s="218" t="s">
        <v>418</v>
      </c>
      <c s="303"/>
      <c s="303"/>
      <c s="49"/>
      <c s="205"/>
      <c s="138"/>
      <c s="107"/>
      <c s="43"/>
      <c s="102"/>
      <c s="102"/>
      <c s="102"/>
    </row>
    <row ht="12.75" customHeight="1" s="148" customFormat="1">
      <c s="279"/>
      <c r="C33" s="274"/>
      <c s="274"/>
      <c s="184"/>
      <c s="184"/>
      <c s="184"/>
      <c s="184"/>
      <c s="184"/>
      <c s="184"/>
      <c s="184"/>
      <c s="184"/>
      <c s="184"/>
      <c s="18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97" t="s">
        <v>39</v>
      </c>
      <c s="82"/>
      <c s="241"/>
      <c s="241"/>
      <c s="241"/>
      <c s="373"/>
      <c s="373"/>
      <c s="373"/>
      <c s="82"/>
      <c s="373"/>
      <c s="373"/>
      <c s="255">
        <f>(99396)/(99396+183402)</f>
        <v>0.35147348991152694</v>
      </c>
      <c s="58"/>
      <c s="58"/>
      <c s="58"/>
      <c s="58"/>
      <c s="373"/>
      <c s="19"/>
      <c s="280" t="s">
        <v>418</v>
      </c>
      <c s="365"/>
      <c s="365"/>
      <c s="104"/>
      <c s="267"/>
      <c s="196"/>
      <c s="167"/>
      <c s="96"/>
      <c s="102"/>
      <c s="102"/>
      <c s="102"/>
    </row>
    <row ht="12.75" customHeight="1" s="148" customFormat="1">
      <c s="279"/>
      <c r="C34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34"/>
      <c s="24"/>
      <c s="187"/>
      <c s="187"/>
      <c s="187"/>
      <c s="307"/>
      <c s="307"/>
      <c s="307"/>
      <c s="24"/>
      <c s="307"/>
      <c s="307"/>
      <c s="121"/>
      <c s="215"/>
      <c s="100"/>
      <c s="100"/>
      <c s="197"/>
      <c s="307"/>
      <c s="347"/>
      <c s="218"/>
      <c s="303"/>
      <c s="303"/>
      <c s="49"/>
      <c s="205"/>
      <c s="138"/>
      <c s="107"/>
      <c s="43"/>
      <c s="102"/>
      <c s="102"/>
      <c s="102"/>
    </row>
    <row ht="12.75" customHeight="1" s="148" customFormat="1">
      <c s="279"/>
      <c r="F35" s="184"/>
      <c s="184"/>
      <c s="184"/>
      <c s="184"/>
      <c s="184"/>
      <c s="184"/>
      <c s="184"/>
      <c s="184"/>
      <c s="18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97" t="s">
        <v>340</v>
      </c>
      <c s="82"/>
      <c s="241"/>
      <c s="241"/>
      <c s="241"/>
      <c s="373"/>
      <c s="373"/>
      <c s="373"/>
      <c s="82"/>
      <c s="373"/>
      <c s="373"/>
      <c s="255">
        <f>(922867+623297+517422+509480+384287+400078+964912+850735)/(537104+343599+354724+575334+183281+167332+543858+351185+613728+502726+463087+600043+691955)</f>
        <v>0.87265796169877108</v>
      </c>
      <c s="58"/>
      <c s="58"/>
      <c s="58"/>
      <c s="58"/>
      <c s="373"/>
      <c s="19"/>
      <c s="280"/>
      <c s="365"/>
      <c s="365"/>
      <c s="104"/>
      <c s="267"/>
      <c s="196"/>
      <c s="167"/>
      <c s="96"/>
      <c s="102"/>
      <c s="102"/>
      <c s="102"/>
    </row>
    <row ht="12.75" customHeight="1" s="148" customFormat="1">
      <c s="279"/>
      <c s="368"/>
      <c r="E36" s="368"/>
      <c s="368"/>
      <c s="368"/>
      <c s="368"/>
      <c s="368"/>
      <c s="224"/>
      <c r="O36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80"/>
      <c s="24"/>
      <c s="187"/>
      <c s="187"/>
      <c s="187"/>
      <c s="307"/>
      <c s="307"/>
      <c s="307"/>
      <c s="24"/>
      <c s="307"/>
      <c s="307"/>
      <c s="121"/>
      <c s="215"/>
      <c s="100"/>
      <c s="100"/>
      <c s="197"/>
      <c s="307"/>
      <c s="347"/>
      <c s="218"/>
      <c s="303"/>
      <c s="303"/>
      <c s="49"/>
      <c s="205"/>
      <c s="138"/>
      <c s="107"/>
      <c s="43"/>
      <c s="102"/>
      <c s="102"/>
      <c s="102"/>
    </row>
    <row ht="12.75" customHeight="1" s="148" customFormat="1">
      <c s="279"/>
      <c s="274"/>
      <c s="274"/>
      <c s="274"/>
      <c s="224"/>
      <c s="224"/>
      <c s="224"/>
      <c s="224" t="s">
        <v>196</v>
      </c>
      <c s="224" t="s">
        <v>196</v>
      </c>
      <c s="224" t="s">
        <v>196</v>
      </c>
      <c s="148" t="s">
        <v>196</v>
      </c>
      <c s="148" t="s">
        <v>196</v>
      </c>
      <c r="O37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97" t="s">
        <v>76</v>
      </c>
      <c s="82"/>
      <c s="241"/>
      <c s="241"/>
      <c s="241"/>
      <c s="373"/>
      <c s="373"/>
      <c s="373"/>
      <c s="82"/>
      <c s="373"/>
      <c s="373"/>
      <c s="255"/>
      <c s="82"/>
      <c s="255">
        <f>(49838+38329)/(49838+38329+60326+43959)</f>
        <v>0.45812462328268866</v>
      </c>
      <c s="375"/>
      <c s="375"/>
      <c s="373"/>
      <c s="19"/>
      <c s="280" t="s">
        <v>198</v>
      </c>
      <c s="365"/>
      <c s="365"/>
      <c s="104"/>
      <c s="267"/>
      <c s="196"/>
      <c s="167"/>
      <c s="96"/>
      <c s="102"/>
      <c s="382"/>
      <c s="102"/>
    </row>
    <row ht="12.75" customHeight="1" thickBot="1" s="148" customFormat="1">
      <c s="60"/>
      <c s="305"/>
      <c s="305"/>
      <c s="305"/>
      <c s="305"/>
      <c s="305"/>
      <c s="305"/>
      <c s="305"/>
      <c s="305"/>
      <c s="305"/>
      <c s="217"/>
      <c s="217"/>
      <c s="217"/>
      <c s="217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305"/>
      <c s="178"/>
      <c s="224"/>
      <c s="234" t="s">
        <v>87</v>
      </c>
      <c s="24"/>
      <c s="100"/>
      <c s="100"/>
      <c s="100"/>
      <c s="307"/>
      <c s="307"/>
      <c s="307"/>
      <c s="24"/>
      <c s="307"/>
      <c s="307"/>
      <c s="197"/>
      <c s="197">
        <f>(48573+47834+40138+75399)/(48573+47834+40138+75399+16803+63636+46170+68345)</f>
        <v>0.5208774680632493</v>
      </c>
      <c s="310"/>
      <c s="310"/>
      <c s="310"/>
      <c s="307"/>
      <c s="248"/>
      <c s="218" t="s">
        <v>198</v>
      </c>
      <c s="303"/>
      <c s="303"/>
      <c s="49"/>
      <c s="74"/>
      <c s="138"/>
      <c s="107"/>
      <c s="43"/>
      <c s="102"/>
      <c s="102"/>
      <c s="102"/>
    </row>
    <row ht="12.75" customHeight="1" thickTop="1" thickBot="1" s="148" customFormat="1">
      <c r="AD39" s="143"/>
      <c s="224"/>
      <c s="297" t="s">
        <v>137</v>
      </c>
      <c s="82"/>
      <c s="163"/>
      <c s="163"/>
      <c s="163"/>
      <c s="373"/>
      <c s="373"/>
      <c s="373"/>
      <c s="82"/>
      <c s="373"/>
      <c s="373"/>
      <c s="255">
        <f>33098/(33098+48573+47834+40138+75399+16803+63636+46170+68345)</f>
        <v>0.075223411121919284</v>
      </c>
      <c s="58"/>
      <c s="58"/>
      <c s="58"/>
      <c s="58"/>
      <c s="373"/>
      <c s="214"/>
      <c s="280" t="s">
        <v>57</v>
      </c>
      <c s="365"/>
      <c s="365"/>
      <c s="104"/>
      <c s="37"/>
      <c s="196"/>
      <c s="167"/>
      <c s="193"/>
      <c s="102"/>
      <c s="102"/>
      <c s="102"/>
    </row>
    <row ht="12.75" customHeight="1" thickTop="1" s="148" customFormat="1">
      <c s="311" t="s">
        <v>202</v>
      </c>
      <c s="337"/>
      <c s="337"/>
      <c s="337"/>
      <c s="337"/>
      <c s="337"/>
      <c s="337"/>
      <c s="337"/>
      <c s="337"/>
      <c s="108"/>
      <c s="337"/>
      <c s="337"/>
      <c s="337"/>
      <c s="337"/>
      <c s="29"/>
      <c s="29"/>
      <c s="29"/>
      <c s="216"/>
      <c s="216"/>
      <c s="216"/>
      <c s="216"/>
      <c s="216"/>
      <c s="216"/>
      <c s="216"/>
      <c s="216"/>
      <c s="216"/>
      <c s="216"/>
      <c s="216"/>
      <c s="383"/>
      <c s="292"/>
      <c r="AF40" s="118"/>
      <c s="24"/>
      <c s="24"/>
      <c s="24"/>
      <c s="24"/>
      <c s="24"/>
      <c s="24"/>
      <c s="24"/>
      <c s="24"/>
      <c s="24"/>
      <c s="24"/>
      <c s="100"/>
      <c s="100"/>
      <c s="100"/>
      <c s="100"/>
      <c s="100"/>
      <c s="24"/>
      <c s="24"/>
      <c s="391"/>
      <c s="24"/>
      <c s="24"/>
      <c s="24"/>
      <c s="24"/>
      <c s="24"/>
      <c s="24"/>
      <c s="129"/>
      <c s="102"/>
      <c s="102"/>
      <c s="102"/>
    </row>
    <row ht="12.75" customHeight="1" s="148" customFormat="1">
      <c s="372"/>
      <c s="274"/>
      <c s="224"/>
      <c s="224"/>
      <c s="224"/>
      <c r="J41" s="262"/>
      <c r="O41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r="AF41" s="297" t="s">
        <v>352</v>
      </c>
      <c s="82"/>
      <c s="82"/>
      <c s="82"/>
      <c s="82"/>
      <c s="82"/>
      <c s="373"/>
      <c s="373"/>
      <c s="82"/>
      <c s="373"/>
      <c s="373"/>
      <c s="255">
        <f>(56700+59227+98629+34502)/(201948+56700+59227+98629+34502)</f>
        <v>0.55222768654962462</v>
      </c>
      <c s="58"/>
      <c s="58"/>
      <c s="58"/>
      <c s="58"/>
      <c s="373"/>
      <c s="214"/>
      <c s="280" t="s">
        <v>198</v>
      </c>
      <c s="365"/>
      <c s="365"/>
      <c s="104"/>
      <c s="37"/>
      <c s="196"/>
      <c s="167"/>
      <c s="193"/>
      <c s="102"/>
      <c s="102"/>
      <c s="102"/>
    </row>
    <row ht="12.75" customHeight="1" s="148" customFormat="1">
      <c s="279"/>
      <c s="224"/>
      <c s="224"/>
      <c s="224"/>
      <c s="224"/>
      <c s="224"/>
      <c s="224"/>
      <c s="224"/>
      <c s="224"/>
      <c s="224"/>
      <c r="O42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34" t="s">
        <v>461</v>
      </c>
      <c s="24"/>
      <c s="100"/>
      <c s="100"/>
      <c s="100"/>
      <c s="24"/>
      <c s="307"/>
      <c s="307"/>
      <c s="24"/>
      <c s="307"/>
      <c s="307"/>
      <c s="197">
        <f>129294/(691955+129294)</f>
        <v>0.15743580814101449</v>
      </c>
      <c s="7"/>
      <c s="7"/>
      <c s="7"/>
      <c s="7"/>
      <c s="307"/>
      <c s="158"/>
      <c s="218" t="s">
        <v>198</v>
      </c>
      <c s="303"/>
      <c s="303"/>
      <c s="49"/>
      <c s="377"/>
      <c s="138"/>
      <c s="107"/>
      <c s="43"/>
      <c s="102"/>
      <c s="102"/>
    </row>
    <row ht="12.75" customHeight="1" s="148" customFormat="1">
      <c s="279"/>
      <c s="224"/>
      <c s="224"/>
      <c s="224"/>
      <c s="224"/>
      <c s="224"/>
      <c s="224"/>
      <c s="224"/>
      <c s="224"/>
      <c s="224"/>
      <c r="O43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181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373"/>
      <c s="214"/>
      <c s="280"/>
      <c s="365"/>
      <c s="365"/>
      <c s="104"/>
      <c s="37"/>
      <c s="196"/>
      <c s="167"/>
      <c s="96"/>
      <c s="102"/>
      <c s="102"/>
    </row>
    <row ht="12.75" customHeight="1" s="148" customFormat="1">
      <c s="279"/>
      <c r="C44" s="224"/>
      <c s="224"/>
      <c s="224"/>
      <c s="224"/>
      <c s="224"/>
      <c s="224"/>
      <c s="224"/>
      <c s="224"/>
      <c r="O44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46" t="s">
        <v>312</v>
      </c>
      <c s="115"/>
      <c s="115"/>
      <c s="115"/>
      <c s="115"/>
      <c s="115"/>
      <c s="17"/>
      <c s="17"/>
      <c s="115"/>
      <c s="17"/>
      <c s="17"/>
      <c s="17"/>
      <c s="115"/>
      <c s="33"/>
      <c s="45"/>
      <c s="376"/>
      <c s="314"/>
      <c s="320"/>
      <c s="86"/>
      <c s="115"/>
      <c s="115"/>
      <c s="115"/>
      <c s="115"/>
      <c s="322"/>
      <c s="33"/>
      <c s="51"/>
      <c s="102"/>
      <c s="102"/>
    </row>
    <row ht="12.75" customHeight="1" s="148" customFormat="1">
      <c s="27"/>
      <c r="C45" s="368"/>
      <c s="368"/>
      <c s="368"/>
      <c s="368"/>
      <c s="368"/>
      <c s="368"/>
      <c s="368"/>
      <c s="368"/>
      <c s="368"/>
      <c s="368"/>
      <c s="368"/>
      <c r="O45" s="224"/>
      <c s="224"/>
      <c s="224"/>
      <c s="224"/>
      <c s="224"/>
      <c s="224"/>
      <c s="224"/>
      <c s="224"/>
      <c s="224"/>
      <c s="224"/>
      <c s="224"/>
      <c s="224"/>
      <c s="224"/>
      <c s="224"/>
      <c s="224"/>
      <c s="203"/>
      <c s="224"/>
      <c s="297" t="s">
        <v>372</v>
      </c>
      <c s="82"/>
      <c s="163"/>
      <c s="163"/>
      <c s="163"/>
      <c s="82"/>
      <c s="373"/>
      <c s="373"/>
      <c s="82"/>
      <c s="373"/>
      <c s="373"/>
      <c s="119">
        <f>100*(198325+156724)/(4066122+198325+156724)</f>
        <v>8.0306552268618425</v>
      </c>
      <c s="364"/>
      <c s="364"/>
      <c s="364"/>
      <c s="364"/>
      <c s="373"/>
      <c s="316"/>
      <c s="280" t="s">
        <v>198</v>
      </c>
      <c s="365"/>
      <c s="365"/>
      <c s="104"/>
      <c s="130"/>
      <c s="196"/>
      <c s="167"/>
      <c s="96"/>
      <c s="102"/>
      <c s="102"/>
    </row>
    <row ht="12.75" customHeight="1" s="148" customFormat="1">
      <c s="354"/>
      <c r="C46" s="300"/>
      <c s="300"/>
      <c s="300"/>
      <c r="P46" s="224"/>
      <c r="R46" s="169"/>
      <c r="T46" s="224"/>
      <c s="224"/>
      <c s="224"/>
      <c s="300"/>
      <c s="224"/>
      <c s="224"/>
      <c r="AB46" s="224"/>
      <c s="224"/>
      <c s="203"/>
      <c s="224"/>
      <c s="234" t="s">
        <v>295</v>
      </c>
      <c s="24"/>
      <c s="100"/>
      <c s="100"/>
      <c s="100"/>
      <c s="307"/>
      <c s="307"/>
      <c s="307"/>
      <c s="24"/>
      <c s="307"/>
      <c s="307"/>
      <c s="64">
        <f>100*63735/(63735+203818)</f>
        <v>23.82144846067882</v>
      </c>
      <c s="301"/>
      <c s="301"/>
      <c s="301"/>
      <c s="301"/>
      <c s="307"/>
      <c s="158"/>
      <c s="218" t="s">
        <v>198</v>
      </c>
      <c s="303"/>
      <c s="303"/>
      <c s="49"/>
      <c s="377"/>
      <c s="138"/>
      <c s="107"/>
      <c s="43"/>
      <c s="102"/>
      <c s="102"/>
    </row>
    <row ht="12.75" customHeight="1" s="148" customFormat="1">
      <c s="195"/>
      <c r="P47" s="224"/>
      <c r="V47" s="224"/>
      <c r="Y47" s="224"/>
      <c r="AD47" s="122"/>
      <c s="224"/>
      <c s="297" t="s">
        <v>113</v>
      </c>
      <c s="82"/>
      <c s="163"/>
      <c s="163"/>
      <c s="163"/>
      <c s="373"/>
      <c s="373"/>
      <c s="373"/>
      <c s="82"/>
      <c s="373"/>
      <c s="373"/>
      <c s="119">
        <f>100*(144144+9863)/(4066122+144144+9863)</f>
        <v>3.6493434205447275</v>
      </c>
      <c s="364"/>
      <c s="364"/>
      <c s="364"/>
      <c s="364"/>
      <c s="373"/>
      <c s="214"/>
      <c s="280" t="s">
        <v>403</v>
      </c>
      <c s="365"/>
      <c s="365"/>
      <c s="104"/>
      <c s="37"/>
      <c s="196"/>
      <c s="167"/>
      <c s="193"/>
      <c s="102"/>
      <c s="102"/>
    </row>
    <row ht="12.75" customHeight="1" s="148" customFormat="1">
      <c s="195"/>
      <c r="P48" s="224"/>
      <c r="V48" s="224"/>
      <c r="Y48" s="224"/>
      <c r="AD48" s="122"/>
      <c s="224"/>
      <c s="234" t="s">
        <v>230</v>
      </c>
      <c s="24"/>
      <c s="100"/>
      <c s="100"/>
      <c s="100"/>
      <c s="307"/>
      <c s="307"/>
      <c s="307"/>
      <c s="24"/>
      <c s="307"/>
      <c s="307"/>
      <c s="64">
        <f>100*(0+0+0)/(4066122+0+0+0)</f>
        <v>0</v>
      </c>
      <c s="301"/>
      <c s="301"/>
      <c s="301"/>
      <c s="301"/>
      <c s="344"/>
      <c s="55"/>
      <c s="218" t="s">
        <v>345</v>
      </c>
      <c s="344"/>
      <c s="344"/>
      <c s="53"/>
      <c s="377"/>
      <c s="138"/>
      <c s="107"/>
      <c s="112"/>
      <c s="102"/>
      <c s="102"/>
      <c s="102"/>
    </row>
    <row ht="12.75" customHeight="1" s="148" customFormat="1">
      <c s="195"/>
      <c r="P49" s="224"/>
      <c r="V49" s="224"/>
      <c r="Y49" s="224"/>
      <c r="AD49" s="122"/>
      <c r="AF49" s="297" t="s">
        <v>46</v>
      </c>
      <c s="82"/>
      <c s="163"/>
      <c s="163"/>
      <c s="163"/>
      <c s="373"/>
      <c s="373"/>
      <c s="373"/>
      <c s="82"/>
      <c s="373"/>
      <c s="373"/>
      <c s="119">
        <f>100*242558/(242558+4066122)</f>
        <v>5.6295199457838594</v>
      </c>
      <c s="364"/>
      <c s="364"/>
      <c s="364"/>
      <c s="364"/>
      <c s="373"/>
      <c s="214"/>
      <c s="280" t="s">
        <v>403</v>
      </c>
      <c s="365"/>
      <c s="365"/>
      <c s="104"/>
      <c s="37"/>
      <c s="196"/>
      <c s="167"/>
      <c s="193"/>
      <c s="102"/>
      <c s="102"/>
      <c s="102"/>
    </row>
    <row ht="12.75" customHeight="1" s="148" customFormat="1">
      <c s="195"/>
      <c r="P50" s="224"/>
      <c r="V50" s="224"/>
      <c r="Y50" s="224"/>
      <c r="AD50" s="122"/>
      <c r="AF50" s="234" t="s">
        <v>514</v>
      </c>
      <c s="62"/>
      <c s="190"/>
      <c s="190"/>
      <c s="190"/>
      <c s="344"/>
      <c s="344"/>
      <c s="344"/>
      <c s="62"/>
      <c s="344"/>
      <c s="344"/>
      <c s="197">
        <f>(2*82403)/(2*82403+60326+43959+16803+63636+46170+68345)</f>
        <v>0.35515090131345023</v>
      </c>
      <c s="7"/>
      <c s="7"/>
      <c s="7"/>
      <c s="7"/>
      <c s="24"/>
      <c s="24"/>
      <c s="391" t="s">
        <v>403</v>
      </c>
      <c s="24"/>
      <c s="24"/>
      <c s="24"/>
      <c s="24"/>
      <c s="24"/>
      <c s="24"/>
      <c s="129"/>
      <c s="102"/>
      <c s="102"/>
      <c s="102"/>
    </row>
    <row ht="12.75" customHeight="1" thickBot="1" s="148" customFormat="1">
      <c s="378"/>
      <c s="217"/>
      <c s="217"/>
      <c s="217"/>
      <c s="217"/>
      <c s="217"/>
      <c s="217"/>
      <c s="217"/>
      <c s="217"/>
      <c s="217"/>
      <c s="217"/>
      <c s="217"/>
      <c s="217"/>
      <c s="217"/>
      <c s="217"/>
      <c s="305"/>
      <c s="217"/>
      <c s="217"/>
      <c s="217"/>
      <c s="217"/>
      <c s="217"/>
      <c s="305"/>
      <c s="217"/>
      <c s="217"/>
      <c s="305"/>
      <c s="217"/>
      <c s="217"/>
      <c s="217"/>
      <c s="217"/>
      <c s="91"/>
      <c r="AF51" s="363"/>
      <c s="257"/>
      <c s="348"/>
      <c s="348"/>
      <c s="348"/>
      <c s="109"/>
      <c s="109"/>
      <c s="109"/>
      <c s="257"/>
      <c s="109"/>
      <c s="109"/>
      <c s="109"/>
      <c s="257"/>
      <c s="392"/>
      <c s="257"/>
      <c s="295"/>
      <c s="109"/>
      <c s="249"/>
      <c s="71"/>
      <c s="109"/>
      <c s="109"/>
      <c s="244"/>
      <c s="177"/>
      <c s="343"/>
      <c s="258"/>
      <c s="168"/>
      <c s="102"/>
      <c s="102"/>
      <c s="102"/>
    </row>
    <row ht="12.75" customHeight="1" thickTop="1" s="148" customFormat="1">
      <c s="206" t="s">
        <v>499</v>
      </c>
      <c r="AD52" s="143"/>
      <c r="AG52" s="251"/>
      <c s="340"/>
      <c s="340"/>
      <c s="340"/>
      <c s="102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  <c s="102"/>
      <c s="102"/>
      <c s="102"/>
    </row>
    <row ht="12.75" customHeight="1" s="148" customFormat="1">
      <c s="206" t="s">
        <v>145</v>
      </c>
      <c r="AD53" s="143"/>
      <c r="AG53" s="251"/>
      <c s="340"/>
      <c s="340"/>
      <c s="340"/>
      <c s="102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  <c s="102"/>
      <c s="102"/>
      <c s="102"/>
    </row>
    <row ht="12.75" customHeight="1" s="148" customFormat="1">
      <c s="206" t="s">
        <v>263</v>
      </c>
      <c r="E54" s="262"/>
      <c r="N54" s="262"/>
      <c r="P54" s="224"/>
      <c r="V54" s="224"/>
      <c r="AD54" s="143"/>
      <c r="AG54" s="251"/>
      <c s="251"/>
      <c s="251"/>
      <c s="251"/>
      <c s="251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  <c s="102"/>
      <c s="102"/>
      <c s="102"/>
    </row>
    <row ht="12.75" customHeight="1" s="148" customFormat="1">
      <c s="206"/>
      <c r="E55" s="262"/>
      <c r="N55" s="262"/>
      <c r="P55" s="224"/>
      <c r="V55" s="224"/>
      <c r="AD55" s="143"/>
      <c r="AG55" s="251"/>
      <c s="251"/>
      <c s="251"/>
      <c s="251"/>
      <c s="251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  <c s="102"/>
      <c s="102"/>
      <c s="102"/>
    </row>
    <row ht="12.75" customHeight="1" s="148" customFormat="1">
      <c s="206"/>
      <c r="E56" s="262"/>
      <c r="N56" s="262"/>
      <c r="P56" s="224"/>
      <c r="V56" s="224"/>
      <c r="AD56" s="143"/>
      <c r="AG56" s="251"/>
      <c s="251"/>
      <c s="251"/>
      <c s="251"/>
      <c s="251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  <c s="102"/>
      <c s="102"/>
      <c s="102"/>
    </row>
    <row ht="12.75" customHeight="1" s="148" customFormat="1">
      <c s="224"/>
      <c r="E57" s="262"/>
      <c r="N57" s="262"/>
      <c r="P57" s="224"/>
      <c r="V57" s="224"/>
      <c r="Y57" s="224"/>
      <c r="AD57" s="143"/>
      <c r="AF57" s="208"/>
      <c s="251"/>
      <c s="340"/>
      <c s="340"/>
      <c s="340"/>
      <c s="102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  <c s="102"/>
      <c s="102"/>
      <c s="102"/>
    </row>
    <row ht="12.75" customHeight="1" s="148" customFormat="1">
      <c s="268" t="s">
        <v>93</v>
      </c>
      <c s="374"/>
      <c s="339"/>
      <c s="339"/>
      <c s="339"/>
      <c s="339"/>
      <c s="374"/>
      <c s="155"/>
      <c s="155"/>
      <c s="68" t="s">
        <v>480</v>
      </c>
      <c s="329"/>
      <c s="329"/>
      <c s="329"/>
      <c s="366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68"/>
      <c s="68"/>
      <c s="68"/>
      <c s="68"/>
      <c s="68"/>
      <c s="68"/>
      <c s="90"/>
      <c s="90" t="s">
        <v>35</v>
      </c>
      <c s="374"/>
      <c s="374"/>
      <c s="68"/>
      <c s="155"/>
      <c s="50"/>
      <c s="50"/>
      <c s="68" t="s">
        <v>385</v>
      </c>
      <c s="329"/>
      <c s="309"/>
      <c s="329"/>
      <c s="329"/>
      <c s="296"/>
      <c s="89"/>
      <c s="296"/>
      <c s="290"/>
      <c s="290"/>
      <c s="39"/>
      <c s="309"/>
      <c s="94"/>
      <c s="94"/>
      <c s="61"/>
      <c s="102"/>
      <c s="102"/>
      <c s="102"/>
    </row>
    <row ht="12.75" customHeight="1" s="148" customFormat="1">
      <c s="330" t="s">
        <v>272</v>
      </c>
      <c s="226"/>
      <c s="287"/>
      <c s="103"/>
      <c s="103"/>
      <c s="103"/>
      <c s="103"/>
      <c s="24"/>
      <c s="24"/>
      <c s="327" t="s">
        <v>423</v>
      </c>
      <c s="191"/>
      <c s="191"/>
      <c s="191"/>
      <c s="220"/>
      <c s="191"/>
      <c s="191"/>
      <c s="191"/>
      <c s="191"/>
      <c s="191"/>
      <c s="191"/>
      <c s="191"/>
      <c s="191"/>
      <c s="191"/>
      <c s="191"/>
      <c s="191"/>
      <c s="191"/>
      <c s="191"/>
      <c s="191"/>
      <c s="327"/>
      <c s="34"/>
      <c s="327"/>
      <c s="327"/>
      <c s="327"/>
      <c s="327"/>
      <c s="358"/>
      <c s="317" t="s">
        <v>123</v>
      </c>
      <c s="226"/>
      <c s="226"/>
      <c s="327"/>
      <c s="24"/>
      <c s="307"/>
      <c s="307"/>
      <c s="327" t="s">
        <v>204</v>
      </c>
      <c s="191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 s="148" customFormat="1">
      <c s="63" t="s">
        <v>270</v>
      </c>
      <c s="24"/>
      <c s="24"/>
      <c s="24"/>
      <c s="24"/>
      <c s="24"/>
      <c s="24"/>
      <c s="24"/>
      <c s="24"/>
      <c s="327" t="s">
        <v>468</v>
      </c>
      <c s="146"/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27"/>
      <c s="34"/>
      <c s="327"/>
      <c s="69"/>
      <c s="327"/>
      <c s="191"/>
      <c s="191"/>
      <c s="150" t="s">
        <v>356</v>
      </c>
      <c s="307"/>
      <c s="307"/>
      <c s="226"/>
      <c s="310"/>
      <c s="310"/>
      <c s="310"/>
      <c s="327" t="s">
        <v>292</v>
      </c>
      <c s="14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 s="148" customFormat="1">
      <c s="63" t="s">
        <v>369</v>
      </c>
      <c s="24"/>
      <c s="24"/>
      <c s="24"/>
      <c s="24"/>
      <c s="24"/>
      <c s="24"/>
      <c s="24"/>
      <c s="24"/>
      <c s="327" t="s">
        <v>353</v>
      </c>
      <c s="146"/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27"/>
      <c s="189"/>
      <c s="191"/>
      <c s="69"/>
      <c s="191"/>
      <c s="191"/>
      <c s="191"/>
      <c s="278" t="s">
        <v>159</v>
      </c>
      <c s="307"/>
      <c s="307"/>
      <c s="380"/>
      <c s="24"/>
      <c s="307"/>
      <c s="307"/>
      <c s="380" t="s">
        <v>158</v>
      </c>
      <c s="191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>
      <c s="125" t="s">
        <v>343</v>
      </c>
      <c s="308"/>
      <c s="308"/>
      <c s="308"/>
      <c s="83"/>
      <c s="308"/>
      <c s="308"/>
      <c s="308"/>
      <c s="308"/>
      <c s="308"/>
      <c s="308"/>
      <c s="308"/>
      <c s="308"/>
      <c s="83"/>
      <c s="15" t="s">
        <v>292</v>
      </c>
      <c s="170"/>
      <c s="170"/>
      <c s="170"/>
      <c s="170"/>
      <c s="170"/>
      <c s="289"/>
      <c s="289"/>
      <c s="289"/>
      <c s="289"/>
      <c s="289"/>
      <c s="87"/>
      <c s="87"/>
      <c s="87"/>
      <c s="87"/>
      <c s="84"/>
      <c s="87"/>
      <c s="15"/>
      <c s="87"/>
      <c s="87"/>
      <c s="87"/>
      <c s="87"/>
      <c s="59"/>
      <c s="59"/>
      <c s="59"/>
      <c s="87"/>
      <c s="59"/>
      <c s="59"/>
      <c s="59"/>
      <c s="87"/>
      <c s="113"/>
      <c s="87"/>
      <c s="87"/>
      <c s="59"/>
      <c s="242"/>
      <c s="59"/>
      <c s="98"/>
      <c s="98"/>
      <c s="236"/>
      <c s="113"/>
      <c s="245"/>
      <c s="245"/>
      <c s="105"/>
      <c s="102"/>
      <c s="102"/>
      <c s="102"/>
    </row>
    <row ht="12.75" customHeight="1" s="28" customFormat="1">
      <c s="340"/>
      <c s="251"/>
      <c s="251"/>
      <c s="251"/>
      <c s="387"/>
      <c s="251"/>
      <c s="251"/>
      <c s="251"/>
      <c s="251"/>
      <c s="251"/>
      <c s="251"/>
      <c s="251"/>
      <c s="251"/>
      <c s="387"/>
      <c s="251"/>
      <c s="340"/>
      <c s="251"/>
      <c s="251"/>
      <c s="251"/>
      <c s="251"/>
      <c s="251"/>
      <c s="340"/>
      <c s="251"/>
      <c s="251"/>
      <c s="340"/>
      <c s="251"/>
      <c s="251"/>
      <c s="251"/>
      <c s="251"/>
      <c s="246"/>
      <c s="251"/>
      <c s="208"/>
      <c s="251"/>
      <c s="340"/>
      <c s="340"/>
      <c s="340"/>
      <c s="102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</row>
    <row ht="12.75" customHeight="1" s="28" customFormat="1">
      <c s="95" t="s">
        <v>121</v>
      </c>
      <c s="346"/>
      <c s="346"/>
      <c s="346"/>
      <c s="36"/>
      <c s="346"/>
      <c s="346"/>
      <c s="346"/>
      <c s="346"/>
      <c s="346" t="s">
        <v>141</v>
      </c>
      <c s="346"/>
      <c s="346"/>
      <c s="346"/>
      <c s="346"/>
      <c s="346"/>
      <c s="36"/>
      <c s="346"/>
      <c s="346"/>
      <c s="346"/>
      <c s="346"/>
      <c s="346"/>
      <c s="36"/>
      <c s="346"/>
      <c s="346"/>
      <c s="36"/>
      <c s="346"/>
      <c s="346"/>
      <c s="346"/>
      <c s="346"/>
      <c s="346"/>
      <c s="346"/>
      <c s="346"/>
      <c s="346"/>
      <c s="36"/>
      <c s="36"/>
      <c s="261" t="s">
        <v>481</v>
      </c>
      <c s="127"/>
      <c s="127"/>
      <c s="127"/>
      <c s="127"/>
      <c s="127"/>
      <c s="235"/>
      <c s="157" t="s">
        <v>297</v>
      </c>
      <c s="321"/>
      <c s="321"/>
      <c s="321"/>
      <c s="388"/>
      <c s="157"/>
      <c s="157" t="s">
        <v>297</v>
      </c>
      <c s="321"/>
      <c s="321"/>
      <c s="157"/>
      <c s="157" t="s">
        <v>90</v>
      </c>
      <c s="42"/>
      <c s="42"/>
      <c s="42"/>
      <c s="13"/>
    </row>
    <row ht="12.75" customHeight="1">
      <c s="349"/>
      <c s="25"/>
      <c s="25"/>
      <c s="25"/>
      <c s="99"/>
      <c s="25"/>
      <c s="25"/>
      <c s="25"/>
      <c s="25"/>
      <c s="25"/>
      <c s="25"/>
      <c s="25"/>
      <c s="25"/>
      <c s="25"/>
      <c s="25"/>
      <c s="99"/>
      <c s="25"/>
      <c s="25"/>
      <c s="25"/>
      <c s="25"/>
      <c s="25"/>
      <c s="99"/>
      <c s="25"/>
      <c s="25"/>
      <c s="99"/>
      <c s="186"/>
      <c s="25"/>
      <c s="25"/>
      <c s="25"/>
      <c s="25"/>
      <c s="25"/>
      <c s="25"/>
      <c s="25"/>
      <c s="99"/>
      <c s="99"/>
      <c s="99"/>
      <c s="393" t="s">
        <v>88</v>
      </c>
      <c s="393"/>
      <c s="393"/>
      <c s="393"/>
      <c s="306"/>
      <c s="306"/>
      <c s="219" t="s">
        <v>254</v>
      </c>
      <c s="4"/>
      <c s="4"/>
      <c s="4"/>
      <c s="93"/>
      <c s="25"/>
      <c s="219" t="s">
        <v>401</v>
      </c>
      <c s="4"/>
      <c s="4"/>
      <c s="219"/>
      <c s="219" t="s">
        <v>8</v>
      </c>
      <c s="106"/>
      <c s="106"/>
      <c s="106"/>
      <c s="253"/>
    </row>
    <row ht="12.75" customHeight="1" s="153" customFormat="1">
      <c s="116" t="s">
        <v>311</v>
      </c>
      <c s="284"/>
      <c s="284"/>
      <c s="284"/>
      <c s="65"/>
      <c s="284"/>
      <c s="284"/>
      <c s="284"/>
      <c s="284"/>
      <c s="284"/>
      <c s="284"/>
      <c s="284"/>
      <c s="284"/>
      <c s="284"/>
      <c s="18"/>
      <c s="284"/>
      <c s="284"/>
      <c s="284"/>
      <c s="284"/>
      <c s="284"/>
      <c s="284"/>
      <c s="30"/>
      <c s="284"/>
      <c s="284"/>
      <c s="30"/>
      <c s="284"/>
      <c s="284"/>
      <c s="284"/>
      <c s="284"/>
      <c s="335"/>
      <c s="284"/>
      <c s="284"/>
      <c s="284"/>
      <c s="30"/>
      <c s="30"/>
      <c s="30"/>
      <c s="179"/>
      <c s="284"/>
      <c s="179"/>
      <c s="284"/>
      <c s="179"/>
      <c s="179"/>
      <c s="179"/>
      <c s="284"/>
      <c s="283"/>
      <c s="284"/>
      <c s="379"/>
      <c s="179"/>
      <c s="35"/>
      <c s="179"/>
      <c s="173"/>
      <c s="173"/>
      <c s="315"/>
      <c s="240"/>
      <c s="21"/>
      <c s="386"/>
      <c s="101"/>
    </row>
    <row ht="12.75" customHeight="1" s="153" customFormat="1">
      <c s="200" t="s">
        <v>379</v>
      </c>
      <c s="251"/>
      <c s="251"/>
      <c s="251"/>
      <c s="251"/>
      <c s="251"/>
      <c s="251"/>
      <c s="251"/>
      <c s="251"/>
      <c s="291" t="s">
        <v>323</v>
      </c>
      <c s="251"/>
      <c s="251"/>
      <c s="251"/>
      <c r="P67" s="382"/>
      <c r="R67" s="382"/>
      <c s="120"/>
      <c s="382"/>
      <c r="V67" s="382"/>
      <c r="X67" s="382"/>
      <c r="AK67" s="79"/>
      <c s="239"/>
      <c s="239"/>
      <c s="239"/>
      <c s="325"/>
      <c s="3"/>
      <c s="3"/>
      <c s="3"/>
      <c s="3"/>
      <c s="3"/>
      <c s="172"/>
      <c s="229"/>
      <c s="229"/>
      <c s="229"/>
      <c s="48"/>
      <c s="172"/>
      <c s="229"/>
      <c s="229"/>
      <c s="229"/>
      <c s="229"/>
      <c s="313"/>
    </row>
    <row ht="12.75" customHeight="1" s="153" customFormat="1">
      <c s="200"/>
      <c s="251"/>
      <c s="251"/>
      <c s="251"/>
      <c s="251"/>
      <c s="251"/>
      <c s="251"/>
      <c s="251"/>
      <c s="251"/>
      <c s="251"/>
      <c s="251"/>
      <c s="251"/>
      <c s="251"/>
      <c r="P68" s="382"/>
      <c r="R68" s="382"/>
      <c s="120"/>
      <c s="382"/>
      <c r="V68" s="382"/>
      <c r="X68" s="382"/>
      <c r="AL68" s="266"/>
      <c r="AO68" s="357"/>
      <c s="357"/>
      <c s="325"/>
      <c s="357"/>
      <c s="357"/>
      <c s="357"/>
      <c r="AV68" s="319"/>
      <c r="BA68" s="319"/>
      <c r="BE68" s="313"/>
    </row>
    <row ht="12.75" customHeight="1" s="153" customFormat="1">
      <c s="116" t="s">
        <v>7</v>
      </c>
      <c s="149"/>
      <c s="76"/>
      <c s="76"/>
      <c s="76"/>
      <c s="76"/>
      <c s="76"/>
      <c s="76"/>
      <c s="76"/>
      <c s="76"/>
      <c s="76"/>
      <c s="76"/>
      <c s="76"/>
      <c s="110"/>
      <c s="110"/>
      <c s="384"/>
      <c s="110"/>
      <c s="288"/>
      <c s="288"/>
      <c s="288"/>
      <c s="110"/>
      <c s="288"/>
      <c s="110"/>
      <c s="288"/>
      <c s="110"/>
      <c s="110"/>
      <c s="110"/>
      <c s="288"/>
      <c s="288"/>
      <c s="110"/>
      <c s="110"/>
      <c s="110"/>
      <c s="110"/>
      <c s="110"/>
      <c s="110"/>
      <c s="110"/>
      <c s="110"/>
      <c s="384"/>
      <c s="110"/>
      <c s="110"/>
      <c s="360"/>
      <c s="360"/>
      <c s="92"/>
      <c s="360"/>
      <c s="360"/>
      <c s="360"/>
      <c s="110"/>
      <c s="288"/>
      <c s="110"/>
      <c s="110"/>
      <c s="110"/>
      <c s="110"/>
      <c s="230"/>
      <c s="110"/>
      <c s="110"/>
      <c s="110"/>
      <c s="318"/>
    </row>
    <row ht="12.75" customHeight="1" s="153" customFormat="1">
      <c s="200" t="s">
        <v>494</v>
      </c>
      <c s="382"/>
      <c s="251"/>
      <c s="251"/>
      <c s="251"/>
      <c s="251"/>
      <c s="251"/>
      <c s="251"/>
      <c s="251"/>
      <c s="291" t="s">
        <v>264</v>
      </c>
      <c s="251"/>
      <c s="251"/>
      <c s="251"/>
      <c r="P70" s="382"/>
      <c r="R70" s="382"/>
      <c s="120"/>
      <c s="382"/>
      <c r="V70" s="382"/>
      <c r="X70" s="382"/>
      <c r="AK70" s="79">
        <v>55.037</v>
      </c>
      <c s="239"/>
      <c s="239"/>
      <c s="239"/>
      <c s="325">
        <v>49838</v>
      </c>
      <c s="239"/>
      <c s="239"/>
      <c s="239"/>
      <c s="239"/>
      <c s="239"/>
      <c s="172"/>
      <c s="229"/>
      <c s="229"/>
      <c s="229"/>
      <c s="48"/>
      <c s="172"/>
      <c s="239"/>
      <c s="239"/>
      <c s="239"/>
      <c s="239"/>
      <c s="313"/>
    </row>
    <row ht="12.75" customHeight="1" s="153" customFormat="1">
      <c s="200" t="s">
        <v>283</v>
      </c>
      <c s="382"/>
      <c s="251"/>
      <c s="251"/>
      <c s="251"/>
      <c s="251"/>
      <c s="251"/>
      <c s="251"/>
      <c s="251"/>
      <c s="291" t="s">
        <v>85</v>
      </c>
      <c s="251"/>
      <c s="251"/>
      <c s="251"/>
      <c r="P71" s="382"/>
      <c r="R71" s="382"/>
      <c s="120"/>
      <c s="382"/>
      <c r="V71" s="382"/>
      <c r="X71" s="382"/>
      <c r="AK71" s="79">
        <v>56.183</v>
      </c>
      <c s="136"/>
      <c s="136"/>
      <c s="136"/>
      <c s="325">
        <v>38329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102</v>
      </c>
      <c s="382"/>
      <c s="251"/>
      <c s="251"/>
      <c s="251"/>
      <c s="251"/>
      <c s="251"/>
      <c s="251"/>
      <c s="251"/>
      <c s="291" t="s">
        <v>501</v>
      </c>
      <c s="251"/>
      <c s="251"/>
      <c s="251"/>
      <c r="P72" s="382"/>
      <c r="R72" s="382"/>
      <c s="120"/>
      <c s="382"/>
      <c r="V72" s="382"/>
      <c r="X72" s="382"/>
      <c r="AK72" s="79">
        <v>56.929</v>
      </c>
      <c s="239"/>
      <c s="239"/>
      <c s="239"/>
      <c s="325">
        <v>60326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306</v>
      </c>
      <c s="382"/>
      <c s="251"/>
      <c s="251"/>
      <c s="251"/>
      <c s="251"/>
      <c s="251"/>
      <c s="251"/>
      <c s="251"/>
      <c s="291" t="s">
        <v>138</v>
      </c>
      <c s="251"/>
      <c s="251"/>
      <c s="251"/>
      <c r="P73" s="382"/>
      <c r="R73" s="382"/>
      <c s="120"/>
      <c s="382"/>
      <c r="V73" s="382"/>
      <c r="X73" s="382"/>
      <c r="AK73" s="79">
        <v>57.089</v>
      </c>
      <c s="239"/>
      <c s="239"/>
      <c s="239"/>
      <c s="325">
        <v>11414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17</v>
      </c>
      <c s="382"/>
      <c s="251"/>
      <c s="251"/>
      <c s="251"/>
      <c s="251"/>
      <c s="251"/>
      <c s="251"/>
      <c s="251"/>
      <c s="291" t="s">
        <v>51</v>
      </c>
      <c s="251"/>
      <c s="251"/>
      <c s="251"/>
      <c r="P74" s="382"/>
      <c r="R74" s="382"/>
      <c s="120"/>
      <c s="382"/>
      <c r="V74" s="382"/>
      <c r="X74" s="382"/>
      <c r="AK74" s="79">
        <v>57.809</v>
      </c>
      <c s="239"/>
      <c s="239"/>
      <c s="239"/>
      <c s="325">
        <v>29571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421</v>
      </c>
      <c s="382"/>
      <c s="251"/>
      <c s="251"/>
      <c s="251"/>
      <c s="251"/>
      <c s="251"/>
      <c s="251"/>
      <c s="251"/>
      <c s="291" t="s">
        <v>334</v>
      </c>
      <c s="251"/>
      <c s="251"/>
      <c s="251"/>
      <c r="P75" s="382"/>
      <c r="R75" s="382"/>
      <c s="120"/>
      <c s="382"/>
      <c r="V75" s="382"/>
      <c r="X75" s="382"/>
      <c r="AK75" s="79">
        <v>58.049</v>
      </c>
      <c s="239"/>
      <c s="239"/>
      <c s="239"/>
      <c s="325">
        <v>43959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445</v>
      </c>
      <c s="382"/>
      <c s="251"/>
      <c s="251"/>
      <c s="251"/>
      <c s="251"/>
      <c s="251"/>
      <c s="251"/>
      <c s="251"/>
      <c s="291" t="s">
        <v>387</v>
      </c>
      <c s="251"/>
      <c s="251"/>
      <c s="251"/>
      <c r="P76" s="382"/>
      <c r="R76" s="382"/>
      <c s="120"/>
      <c s="382"/>
      <c r="V76" s="382"/>
      <c r="X76" s="382"/>
      <c r="AK76" s="79">
        <v>59.088</v>
      </c>
      <c s="239"/>
      <c s="239"/>
      <c s="239"/>
      <c s="325">
        <v>20758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139</v>
      </c>
      <c s="382"/>
      <c s="251"/>
      <c s="251"/>
      <c s="251"/>
      <c s="251"/>
      <c s="251"/>
      <c s="251"/>
      <c s="251"/>
      <c s="291" t="s">
        <v>287</v>
      </c>
      <c s="251"/>
      <c s="251"/>
      <c s="251"/>
      <c r="P77" s="382"/>
      <c r="R77" s="382"/>
      <c s="120"/>
      <c s="382"/>
      <c r="V77" s="382"/>
      <c r="X77" s="382"/>
      <c r="AK77" s="79">
        <v>59.621</v>
      </c>
      <c s="239"/>
      <c s="239"/>
      <c s="239"/>
      <c s="325">
        <v>26169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256</v>
      </c>
      <c s="382"/>
      <c s="251"/>
      <c s="251"/>
      <c s="251"/>
      <c s="251"/>
      <c s="251"/>
      <c s="251"/>
      <c s="251"/>
      <c s="291" t="s">
        <v>489</v>
      </c>
      <c s="251"/>
      <c s="251"/>
      <c s="251"/>
      <c r="P78" s="382"/>
      <c r="R78" s="382"/>
      <c s="120"/>
      <c s="382"/>
      <c r="V78" s="382"/>
      <c r="X78" s="382"/>
      <c r="AK78" s="79">
        <v>60.821</v>
      </c>
      <c s="239"/>
      <c s="239"/>
      <c s="239"/>
      <c s="325">
        <v>48573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67</v>
      </c>
      <c s="382"/>
      <c s="251"/>
      <c s="251"/>
      <c s="251"/>
      <c s="251"/>
      <c s="251"/>
      <c s="251"/>
      <c s="251"/>
      <c s="291" t="s">
        <v>40</v>
      </c>
      <c s="251"/>
      <c s="251"/>
      <c s="251"/>
      <c r="P79" s="382"/>
      <c r="R79" s="382"/>
      <c s="120"/>
      <c s="382"/>
      <c r="V79" s="382"/>
      <c r="X79" s="382"/>
      <c r="AK79" s="79">
        <v>60.954</v>
      </c>
      <c s="239"/>
      <c s="239"/>
      <c s="239"/>
      <c s="325">
        <v>47834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289</v>
      </c>
      <c s="382"/>
      <c s="251"/>
      <c s="251"/>
      <c s="251"/>
      <c s="251"/>
      <c s="251"/>
      <c s="251"/>
      <c s="251"/>
      <c s="291" t="s">
        <v>212</v>
      </c>
      <c s="251"/>
      <c s="251"/>
      <c s="251"/>
      <c r="P80" s="382"/>
      <c r="R80" s="382"/>
      <c s="120"/>
      <c s="382"/>
      <c r="V80" s="382"/>
      <c r="X80" s="382"/>
      <c r="AK80" s="79">
        <v>61.354</v>
      </c>
      <c s="239"/>
      <c s="239"/>
      <c s="239"/>
      <c s="325">
        <v>40138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49</v>
      </c>
      <c s="382"/>
      <c s="251"/>
      <c s="251"/>
      <c s="251"/>
      <c s="251"/>
      <c s="251"/>
      <c s="251"/>
      <c s="251"/>
      <c s="291" t="s">
        <v>321</v>
      </c>
      <c s="251"/>
      <c s="251"/>
      <c s="251"/>
      <c r="P81" s="382"/>
      <c r="R81" s="382"/>
      <c s="120"/>
      <c s="382"/>
      <c r="V81" s="382"/>
      <c r="X81" s="382"/>
      <c r="AK81" s="79">
        <v>62.047</v>
      </c>
      <c s="239"/>
      <c s="239"/>
      <c s="239"/>
      <c s="325">
        <v>75399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391</v>
      </c>
      <c s="382"/>
      <c s="251"/>
      <c s="251"/>
      <c s="251"/>
      <c s="251"/>
      <c s="251"/>
      <c s="251"/>
      <c s="251"/>
      <c s="291" t="s">
        <v>383</v>
      </c>
      <c s="251"/>
      <c s="251"/>
      <c s="251"/>
      <c r="P82" s="382"/>
      <c r="R82" s="382"/>
      <c s="120"/>
      <c s="382"/>
      <c r="V82" s="382"/>
      <c r="X82" s="382"/>
      <c r="AK82" s="79">
        <v>62.206</v>
      </c>
      <c s="239"/>
      <c s="239"/>
      <c s="239"/>
      <c s="325">
        <v>33098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484</v>
      </c>
      <c s="382"/>
      <c s="251"/>
      <c s="251"/>
      <c s="251"/>
      <c s="251"/>
      <c s="251"/>
      <c s="251"/>
      <c s="251"/>
      <c s="291" t="s">
        <v>444</v>
      </c>
      <c s="251"/>
      <c s="251"/>
      <c s="251"/>
      <c r="P83" s="382"/>
      <c r="R83" s="382"/>
      <c s="120"/>
      <c s="382"/>
      <c r="V83" s="382"/>
      <c r="X83" s="382"/>
      <c r="AK83" s="79">
        <v>62.393</v>
      </c>
      <c s="239"/>
      <c s="239"/>
      <c s="239"/>
      <c s="325">
        <v>75399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213</v>
      </c>
      <c s="382"/>
      <c s="251"/>
      <c s="251"/>
      <c s="251"/>
      <c s="251"/>
      <c s="251"/>
      <c s="251"/>
      <c s="251"/>
      <c s="291" t="s">
        <v>160</v>
      </c>
      <c s="251"/>
      <c s="251"/>
      <c s="251"/>
      <c r="P84" s="382"/>
      <c r="R84" s="382"/>
      <c s="120"/>
      <c s="382"/>
      <c r="V84" s="382"/>
      <c r="X84" s="382"/>
      <c r="AK84" s="79">
        <v>62.446</v>
      </c>
      <c s="239"/>
      <c s="239"/>
      <c s="239"/>
      <c s="325">
        <v>16803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21</v>
      </c>
      <c s="382"/>
      <c s="251"/>
      <c s="251"/>
      <c s="251"/>
      <c s="251"/>
      <c s="251"/>
      <c s="251"/>
      <c s="251"/>
      <c s="291" t="s">
        <v>224</v>
      </c>
      <c s="251"/>
      <c s="251"/>
      <c s="251"/>
      <c r="P85" s="382"/>
      <c r="R85" s="382"/>
      <c s="120"/>
      <c s="382"/>
      <c r="V85" s="382"/>
      <c r="X85" s="382"/>
      <c r="AK85" s="79">
        <v>62.633</v>
      </c>
      <c s="239"/>
      <c s="239"/>
      <c s="239"/>
      <c s="325">
        <v>63636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237</v>
      </c>
      <c s="382"/>
      <c s="251"/>
      <c s="251"/>
      <c s="251"/>
      <c s="251"/>
      <c s="251"/>
      <c s="251"/>
      <c s="251"/>
      <c s="291" t="s">
        <v>329</v>
      </c>
      <c s="251"/>
      <c s="251"/>
      <c s="251"/>
      <c r="P86" s="382"/>
      <c r="R86" s="382"/>
      <c s="120"/>
      <c s="382"/>
      <c r="V86" s="382"/>
      <c r="X86" s="382"/>
      <c r="AK86" s="79">
        <v>62.979</v>
      </c>
      <c s="239"/>
      <c s="239"/>
      <c s="239"/>
      <c s="325">
        <v>46170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508</v>
      </c>
      <c s="382"/>
      <c s="251"/>
      <c s="251"/>
      <c s="251"/>
      <c s="251"/>
      <c s="251"/>
      <c s="251"/>
      <c s="251"/>
      <c s="291" t="s">
        <v>502</v>
      </c>
      <c s="251"/>
      <c s="251"/>
      <c s="251"/>
      <c r="P87" s="382"/>
      <c r="R87" s="382"/>
      <c s="120"/>
      <c s="382"/>
      <c r="V87" s="382"/>
      <c r="X87" s="382"/>
      <c r="AK87" s="79">
        <v>63.726</v>
      </c>
      <c s="239"/>
      <c s="239"/>
      <c s="239"/>
      <c s="325">
        <v>68345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51"/>
      <c s="251"/>
      <c s="251"/>
      <c s="251"/>
      <c r="P88" s="382"/>
      <c r="R88" s="382"/>
      <c s="120"/>
      <c s="382"/>
      <c r="V88" s="382"/>
      <c r="X88" s="382"/>
      <c r="AL88" s="266"/>
      <c r="AO88" s="357"/>
      <c s="357"/>
      <c s="325"/>
      <c s="357"/>
      <c s="357"/>
      <c s="357"/>
      <c r="AV88" s="319"/>
      <c r="BA88" s="319"/>
      <c r="BE88" s="313"/>
    </row>
    <row ht="12.75" customHeight="1" s="153" customFormat="1">
      <c s="116" t="s">
        <v>235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"/>
      <c s="18"/>
      <c s="183"/>
      <c s="183"/>
      <c s="183"/>
      <c s="183"/>
      <c s="183"/>
      <c s="183"/>
      <c s="183"/>
      <c s="183"/>
      <c s="141"/>
      <c s="183"/>
      <c s="183"/>
      <c s="41"/>
      <c s="41"/>
      <c s="252"/>
      <c s="41"/>
      <c s="41"/>
      <c s="41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407</v>
      </c>
      <c s="382"/>
      <c s="251"/>
      <c s="251"/>
      <c s="251"/>
      <c s="251"/>
      <c s="251"/>
      <c s="251"/>
      <c s="251"/>
      <c s="291" t="s">
        <v>19</v>
      </c>
      <c s="251"/>
      <c s="251"/>
      <c s="251"/>
      <c r="P90" s="382"/>
      <c r="R90" s="382"/>
      <c s="120"/>
      <c s="382"/>
      <c r="V90" s="382"/>
      <c r="X90" s="382"/>
      <c r="AK90" s="79">
        <v>59.062</v>
      </c>
      <c s="239"/>
      <c s="239"/>
      <c s="239"/>
      <c s="325">
        <v>922867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191</v>
      </c>
      <c s="382"/>
      <c s="251"/>
      <c s="251"/>
      <c s="251"/>
      <c s="251"/>
      <c s="251"/>
      <c s="251"/>
      <c s="251"/>
      <c s="291" t="s">
        <v>364</v>
      </c>
      <c s="251"/>
      <c s="251"/>
      <c s="251"/>
      <c r="P91" s="382"/>
      <c r="R91" s="382"/>
      <c s="120"/>
      <c s="382"/>
      <c r="V91" s="382"/>
      <c r="X91" s="382"/>
      <c r="AK91" s="79">
        <v>60.394</v>
      </c>
      <c s="239"/>
      <c s="239"/>
      <c s="239"/>
      <c s="325">
        <v>623297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127</v>
      </c>
      <c s="382"/>
      <c s="251"/>
      <c s="251"/>
      <c s="251"/>
      <c s="251"/>
      <c s="251"/>
      <c s="251"/>
      <c s="251"/>
      <c s="291" t="s">
        <v>331</v>
      </c>
      <c s="251"/>
      <c s="251"/>
      <c s="251"/>
      <c r="P92" s="382"/>
      <c r="R92" s="382"/>
      <c s="120"/>
      <c s="382"/>
      <c r="V92" s="382"/>
      <c r="X92" s="382"/>
      <c r="AK92" s="79">
        <v>61.38</v>
      </c>
      <c s="239"/>
      <c s="239"/>
      <c s="239"/>
      <c s="325">
        <v>250002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446</v>
      </c>
      <c s="382"/>
      <c s="251"/>
      <c s="251"/>
      <c s="251"/>
      <c s="251"/>
      <c s="251"/>
      <c s="251"/>
      <c s="251"/>
      <c s="291" t="s">
        <v>225</v>
      </c>
      <c s="251"/>
      <c s="251"/>
      <c s="251"/>
      <c r="P93" s="382"/>
      <c r="R93" s="382"/>
      <c s="120"/>
      <c s="382"/>
      <c r="V93" s="382"/>
      <c r="X93" s="382"/>
      <c r="AK93" s="79">
        <v>62.047</v>
      </c>
      <c s="239"/>
      <c s="239"/>
      <c s="239"/>
      <c s="325">
        <v>326403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419</v>
      </c>
      <c s="382"/>
      <c s="251"/>
      <c s="251"/>
      <c s="251"/>
      <c s="251"/>
      <c s="251"/>
      <c s="251"/>
      <c s="251"/>
      <c s="291" t="s">
        <v>259</v>
      </c>
      <c s="251"/>
      <c s="251"/>
      <c s="251"/>
      <c r="P94" s="382"/>
      <c r="R94" s="382"/>
      <c s="120"/>
      <c s="382"/>
      <c r="V94" s="382"/>
      <c r="X94" s="382"/>
      <c r="AK94" s="79">
        <v>64.792</v>
      </c>
      <c s="239"/>
      <c s="239"/>
      <c s="239"/>
      <c s="325">
        <v>537104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221</v>
      </c>
      <c s="382"/>
      <c s="251"/>
      <c s="251"/>
      <c s="251"/>
      <c s="251"/>
      <c s="251"/>
      <c s="251"/>
      <c s="251"/>
      <c s="291" t="s">
        <v>27</v>
      </c>
      <c s="251"/>
      <c s="251"/>
      <c s="251"/>
      <c r="P95" s="382"/>
      <c r="R95" s="382"/>
      <c s="120"/>
      <c s="382"/>
      <c r="V95" s="382"/>
      <c r="X95" s="382"/>
      <c r="AK95" s="79">
        <v>65.085</v>
      </c>
      <c s="239"/>
      <c s="239"/>
      <c s="239"/>
      <c s="325">
        <v>343599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504</v>
      </c>
      <c s="382"/>
      <c s="251"/>
      <c s="251"/>
      <c s="251"/>
      <c s="251"/>
      <c s="251"/>
      <c s="251"/>
      <c s="251"/>
      <c s="291" t="s">
        <v>199</v>
      </c>
      <c s="251"/>
      <c s="251"/>
      <c s="251"/>
      <c r="P96" s="382"/>
      <c r="R96" s="382"/>
      <c s="120"/>
      <c s="382"/>
      <c r="V96" s="382"/>
      <c r="X96" s="382"/>
      <c r="AK96" s="79">
        <v>65.351</v>
      </c>
      <c s="239"/>
      <c s="239"/>
      <c s="239"/>
      <c s="325">
        <v>354724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200</v>
      </c>
      <c s="382"/>
      <c s="251"/>
      <c s="251"/>
      <c s="251"/>
      <c s="251"/>
      <c s="251"/>
      <c s="251"/>
      <c s="251"/>
      <c s="291" t="s">
        <v>79</v>
      </c>
      <c s="251"/>
      <c s="251"/>
      <c s="251"/>
      <c r="P97" s="382"/>
      <c r="R97" s="382"/>
      <c s="120"/>
      <c s="382"/>
      <c r="V97" s="382"/>
      <c r="X97" s="382"/>
      <c r="AK97" s="79">
        <v>66.178</v>
      </c>
      <c s="239"/>
      <c s="239"/>
      <c s="239"/>
      <c s="325">
        <v>575334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85"/>
      <c r="AO98" s="357"/>
      <c s="357"/>
      <c s="357"/>
      <c s="357"/>
      <c s="357"/>
      <c s="357"/>
      <c r="BE98" s="313"/>
    </row>
    <row ht="12.75" customHeight="1" s="153" customFormat="1">
      <c s="116" t="s">
        <v>11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3"/>
      <c s="183"/>
      <c s="183"/>
      <c s="183"/>
      <c s="183"/>
      <c s="183"/>
      <c s="183"/>
      <c s="183"/>
      <c s="183"/>
      <c s="183"/>
      <c s="141"/>
      <c s="183"/>
      <c s="183"/>
      <c s="41"/>
      <c s="41"/>
      <c s="252"/>
      <c s="41"/>
      <c s="41"/>
      <c s="41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117</v>
      </c>
      <c s="382"/>
      <c s="251"/>
      <c s="251"/>
      <c s="251"/>
      <c s="251"/>
      <c s="251"/>
      <c s="251"/>
      <c s="251"/>
      <c s="291" t="s">
        <v>240</v>
      </c>
      <c s="251"/>
      <c s="251"/>
      <c s="251"/>
      <c r="P100" s="382"/>
      <c r="R100" s="382"/>
      <c s="120"/>
      <c s="382"/>
      <c r="V100" s="382"/>
      <c r="X100" s="382"/>
      <c r="AK100" s="79">
        <v>62.233</v>
      </c>
      <c s="239"/>
      <c s="239"/>
      <c s="239"/>
      <c s="325">
        <v>517422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347</v>
      </c>
      <c s="382"/>
      <c s="251"/>
      <c s="251"/>
      <c s="251"/>
      <c s="251"/>
      <c s="251"/>
      <c s="251"/>
      <c s="251"/>
      <c s="291" t="s">
        <v>240</v>
      </c>
      <c s="251"/>
      <c s="251"/>
      <c s="251"/>
      <c r="P101" s="382"/>
      <c r="R101" s="382"/>
      <c s="120"/>
      <c s="382"/>
      <c r="V101" s="382"/>
      <c r="X101" s="382"/>
      <c r="AK101" s="79">
        <v>62.393</v>
      </c>
      <c s="239"/>
      <c s="239"/>
      <c s="239"/>
      <c s="325">
        <v>509480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471</v>
      </c>
      <c s="382"/>
      <c s="251"/>
      <c s="251"/>
      <c s="251"/>
      <c s="251"/>
      <c s="251"/>
      <c s="251"/>
      <c s="251"/>
      <c s="291" t="s">
        <v>315</v>
      </c>
      <c s="251"/>
      <c s="251"/>
      <c s="251"/>
      <c r="P102" s="382"/>
      <c r="R102" s="382"/>
      <c s="120"/>
      <c s="382"/>
      <c r="V102" s="382"/>
      <c r="X102" s="382"/>
      <c r="AK102" s="79">
        <v>63.699</v>
      </c>
      <c s="239"/>
      <c s="239"/>
      <c s="239"/>
      <c s="325">
        <v>384287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166</v>
      </c>
      <c s="382"/>
      <c s="251"/>
      <c s="251"/>
      <c s="251"/>
      <c s="251"/>
      <c s="251"/>
      <c s="251"/>
      <c s="251"/>
      <c s="291" t="s">
        <v>315</v>
      </c>
      <c s="251"/>
      <c s="251"/>
      <c s="251"/>
      <c r="P103" s="382"/>
      <c r="R103" s="382"/>
      <c s="120"/>
      <c s="382"/>
      <c r="V103" s="382"/>
      <c r="X103" s="382"/>
      <c r="AK103" s="79">
        <v>63.832</v>
      </c>
      <c s="239"/>
      <c s="239"/>
      <c s="239"/>
      <c s="325">
        <v>400078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181</v>
      </c>
      <c s="382"/>
      <c s="251"/>
      <c s="251"/>
      <c s="251"/>
      <c s="251"/>
      <c s="251"/>
      <c s="251"/>
      <c s="251"/>
      <c s="291" t="s">
        <v>438</v>
      </c>
      <c s="251"/>
      <c s="251"/>
      <c s="251"/>
      <c r="P104" s="382"/>
      <c r="R104" s="382"/>
      <c s="120"/>
      <c s="382"/>
      <c r="V104" s="382"/>
      <c r="X104" s="382"/>
      <c r="AK104" s="79">
        <v>64.605</v>
      </c>
      <c s="239"/>
      <c s="239"/>
      <c s="239"/>
      <c s="325">
        <v>334864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351</v>
      </c>
      <c s="382"/>
      <c s="251"/>
      <c s="251"/>
      <c s="251"/>
      <c s="251"/>
      <c s="251"/>
      <c s="251"/>
      <c s="251"/>
      <c s="291" t="s">
        <v>328</v>
      </c>
      <c s="251"/>
      <c s="251"/>
      <c s="251"/>
      <c r="P105" s="382"/>
      <c r="R105" s="382"/>
      <c s="120"/>
      <c s="382"/>
      <c r="V105" s="382"/>
      <c r="X105" s="382"/>
      <c r="AK105" s="79">
        <v>65.511</v>
      </c>
      <c s="239"/>
      <c s="239"/>
      <c s="239"/>
      <c s="325">
        <v>239794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54</v>
      </c>
      <c s="382"/>
      <c s="251"/>
      <c s="251"/>
      <c s="251"/>
      <c s="251"/>
      <c s="251"/>
      <c s="251"/>
      <c s="251"/>
      <c s="291" t="s">
        <v>328</v>
      </c>
      <c s="251"/>
      <c s="251"/>
      <c s="251"/>
      <c r="P106" s="382"/>
      <c r="R106" s="382"/>
      <c s="120"/>
      <c s="382"/>
      <c r="V106" s="382"/>
      <c r="X106" s="382"/>
      <c r="AK106" s="79">
        <v>65.618</v>
      </c>
      <c s="239"/>
      <c s="239"/>
      <c s="239"/>
      <c s="325">
        <v>162018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477</v>
      </c>
      <c s="382"/>
      <c s="251"/>
      <c s="251"/>
      <c s="251"/>
      <c s="251"/>
      <c s="251"/>
      <c s="251"/>
      <c s="251"/>
      <c s="291" t="s">
        <v>15</v>
      </c>
      <c s="251"/>
      <c s="251"/>
      <c s="251"/>
      <c r="P107" s="382"/>
      <c r="R107" s="382"/>
      <c s="120"/>
      <c s="382"/>
      <c r="V107" s="382"/>
      <c r="X107" s="382"/>
      <c r="AK107" s="79">
        <v>66.364</v>
      </c>
      <c s="239"/>
      <c s="239"/>
      <c s="239"/>
      <c s="325">
        <v>246482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115</v>
      </c>
      <c s="382"/>
      <c s="251"/>
      <c s="251"/>
      <c s="251"/>
      <c s="251"/>
      <c s="251"/>
      <c s="251"/>
      <c s="251"/>
      <c s="291" t="s">
        <v>100</v>
      </c>
      <c s="251"/>
      <c s="251"/>
      <c s="251"/>
      <c r="P108" s="382"/>
      <c r="R108" s="382"/>
      <c s="120"/>
      <c s="382"/>
      <c r="V108" s="382"/>
      <c r="X108" s="382"/>
      <c r="AK108" s="79">
        <v>68.15</v>
      </c>
      <c s="239"/>
      <c s="239"/>
      <c s="239"/>
      <c s="325">
        <v>183281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346</v>
      </c>
      <c s="382"/>
      <c s="251"/>
      <c s="251"/>
      <c s="251"/>
      <c s="251"/>
      <c s="251"/>
      <c s="251"/>
      <c s="251"/>
      <c s="291" t="s">
        <v>100</v>
      </c>
      <c s="251"/>
      <c s="251"/>
      <c s="251"/>
      <c r="P109" s="382"/>
      <c r="R109" s="382"/>
      <c s="120"/>
      <c s="382"/>
      <c r="V109" s="382"/>
      <c r="X109" s="382"/>
      <c r="AK109" s="79">
        <v>68.256</v>
      </c>
      <c s="239"/>
      <c s="239"/>
      <c s="239"/>
      <c s="325">
        <v>167332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207</v>
      </c>
      <c s="382"/>
      <c s="251"/>
      <c s="251"/>
      <c s="251"/>
      <c s="251"/>
      <c s="251"/>
      <c s="251"/>
      <c s="251"/>
      <c s="291" t="s">
        <v>500</v>
      </c>
      <c s="251"/>
      <c s="251"/>
      <c s="251"/>
      <c r="P110" s="382"/>
      <c r="R110" s="382"/>
      <c s="120"/>
      <c s="382"/>
      <c r="V110" s="382"/>
      <c r="X110" s="382"/>
      <c r="AK110" s="79">
        <v>68.603</v>
      </c>
      <c s="239"/>
      <c s="239"/>
      <c s="239"/>
      <c s="325">
        <v>543858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226</v>
      </c>
      <c s="382"/>
      <c s="251"/>
      <c s="251"/>
      <c s="251"/>
      <c s="251"/>
      <c s="251"/>
      <c s="251"/>
      <c s="251"/>
      <c s="291" t="s">
        <v>132</v>
      </c>
      <c s="251"/>
      <c s="251"/>
      <c s="251"/>
      <c r="P111" s="382"/>
      <c r="R111" s="382"/>
      <c s="120"/>
      <c s="382"/>
      <c r="V111" s="382"/>
      <c r="X111" s="382"/>
      <c r="AK111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492</v>
      </c>
      <c s="382"/>
      <c s="251"/>
      <c s="251"/>
      <c s="251"/>
      <c s="251"/>
      <c s="251"/>
      <c s="251"/>
      <c s="251"/>
      <c s="291" t="s">
        <v>242</v>
      </c>
      <c s="251"/>
      <c s="251"/>
      <c s="251"/>
      <c r="P112" s="382"/>
      <c r="R112" s="382"/>
      <c s="120"/>
      <c s="382"/>
      <c r="V112" s="382"/>
      <c r="X112" s="382"/>
      <c r="AK112" s="79">
        <v>68.896</v>
      </c>
      <c s="239"/>
      <c s="239"/>
      <c s="239"/>
      <c s="325">
        <v>351185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478</v>
      </c>
      <c s="382"/>
      <c s="251"/>
      <c s="251"/>
      <c s="251"/>
      <c s="251"/>
      <c s="251"/>
      <c s="251"/>
      <c s="251"/>
      <c s="291" t="s">
        <v>192</v>
      </c>
      <c s="251"/>
      <c s="251"/>
      <c s="251"/>
      <c r="P113" s="382"/>
      <c r="R113" s="382"/>
      <c s="120"/>
      <c s="382"/>
      <c r="V113" s="382"/>
      <c r="X113" s="382"/>
      <c r="AK113" s="79">
        <v>69.349</v>
      </c>
      <c s="239"/>
      <c s="239"/>
      <c s="239"/>
      <c s="325">
        <v>78356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188</v>
      </c>
      <c s="382"/>
      <c s="251"/>
      <c s="251"/>
      <c s="251"/>
      <c s="251"/>
      <c s="251"/>
      <c s="251"/>
      <c s="251"/>
      <c s="291" t="s">
        <v>2</v>
      </c>
      <c s="251"/>
      <c s="251"/>
      <c s="251"/>
      <c r="P114" s="382"/>
      <c r="R114" s="382"/>
      <c s="120"/>
      <c s="382"/>
      <c r="V114" s="382"/>
      <c r="X114" s="382"/>
      <c r="AK114" s="79">
        <v>69.909</v>
      </c>
      <c s="239"/>
      <c s="239"/>
      <c s="239"/>
      <c s="325">
        <v>613728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115" s="382"/>
      <c r="R115" s="382"/>
      <c s="120"/>
      <c s="382"/>
      <c r="V115" s="382"/>
      <c r="X115" s="382"/>
      <c r="AL115" s="266"/>
      <c r="AQ115" s="120"/>
      <c r="AV115" s="319"/>
      <c r="BA115" s="319"/>
      <c r="BE115" s="313"/>
    </row>
    <row ht="12.75" customHeight="1" s="148" customFormat="1">
      <c s="210"/>
      <c s="265"/>
      <c s="152"/>
      <c s="152"/>
      <c s="152"/>
      <c s="152"/>
      <c s="152"/>
      <c s="152"/>
      <c s="152"/>
      <c s="152"/>
      <c s="152"/>
      <c s="152"/>
      <c s="152"/>
      <c s="52"/>
      <c s="52"/>
      <c s="265"/>
      <c s="52"/>
      <c s="265"/>
      <c s="22"/>
      <c s="265"/>
      <c s="52"/>
      <c s="265"/>
      <c s="52"/>
      <c s="265"/>
      <c s="52"/>
      <c s="52"/>
      <c s="52"/>
      <c s="52"/>
      <c s="52"/>
      <c s="52"/>
      <c s="52"/>
      <c s="52"/>
      <c s="52"/>
      <c s="52"/>
      <c s="52"/>
      <c s="52"/>
      <c s="52"/>
      <c s="165"/>
      <c s="52"/>
      <c s="52"/>
      <c s="52"/>
      <c s="52"/>
      <c s="22"/>
      <c s="52"/>
      <c s="52"/>
      <c s="52"/>
      <c s="52"/>
      <c s="254"/>
      <c s="52"/>
      <c s="52"/>
      <c s="52"/>
      <c s="52"/>
      <c s="254"/>
      <c s="52"/>
      <c s="52"/>
      <c s="52"/>
      <c s="40"/>
      <c s="102"/>
      <c s="102"/>
      <c s="102"/>
    </row>
    <row ht="12.75" customHeight="1" s="148" customFormat="1">
      <c s="268" t="s">
        <v>93</v>
      </c>
      <c s="374"/>
      <c s="339"/>
      <c s="339"/>
      <c s="339"/>
      <c s="339"/>
      <c s="374"/>
      <c s="155"/>
      <c s="155"/>
      <c s="68" t="s">
        <v>480</v>
      </c>
      <c s="329"/>
      <c s="329"/>
      <c s="329"/>
      <c s="366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68"/>
      <c s="68"/>
      <c s="68"/>
      <c s="68"/>
      <c s="68"/>
      <c s="68"/>
      <c s="90"/>
      <c s="90" t="s">
        <v>35</v>
      </c>
      <c s="374"/>
      <c s="374"/>
      <c s="68"/>
      <c s="155"/>
      <c s="50"/>
      <c s="50"/>
      <c s="68" t="s">
        <v>385</v>
      </c>
      <c s="329"/>
      <c s="309"/>
      <c s="329"/>
      <c s="329"/>
      <c s="296"/>
      <c s="89"/>
      <c s="296"/>
      <c s="290"/>
      <c s="290"/>
      <c s="39"/>
      <c s="309"/>
      <c s="94"/>
      <c s="94"/>
      <c s="61"/>
      <c s="102"/>
      <c s="102"/>
      <c s="102"/>
    </row>
    <row ht="12.75" customHeight="1" s="148" customFormat="1">
      <c s="330" t="s">
        <v>272</v>
      </c>
      <c s="226"/>
      <c s="287"/>
      <c s="103"/>
      <c s="103"/>
      <c s="103"/>
      <c s="103"/>
      <c s="24"/>
      <c s="24"/>
      <c s="327" t="s">
        <v>423</v>
      </c>
      <c s="191"/>
      <c s="191"/>
      <c s="191"/>
      <c s="220"/>
      <c s="191"/>
      <c s="191"/>
      <c s="191"/>
      <c s="191"/>
      <c s="191"/>
      <c s="191"/>
      <c s="191"/>
      <c s="191"/>
      <c s="191"/>
      <c s="191"/>
      <c s="191"/>
      <c s="191"/>
      <c s="191"/>
      <c s="191"/>
      <c s="327"/>
      <c s="34"/>
      <c s="327"/>
      <c s="327"/>
      <c s="327"/>
      <c s="327"/>
      <c s="358"/>
      <c s="317" t="s">
        <v>123</v>
      </c>
      <c s="226"/>
      <c s="226"/>
      <c s="327"/>
      <c s="24"/>
      <c s="307"/>
      <c s="307"/>
      <c s="327" t="s">
        <v>204</v>
      </c>
      <c s="191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 s="148" customFormat="1">
      <c s="63" t="s">
        <v>270</v>
      </c>
      <c s="24"/>
      <c s="24"/>
      <c s="24"/>
      <c s="24"/>
      <c s="24"/>
      <c s="24"/>
      <c s="24"/>
      <c s="24"/>
      <c s="327" t="s">
        <v>468</v>
      </c>
      <c s="146"/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27"/>
      <c s="34"/>
      <c s="327"/>
      <c s="69"/>
      <c s="327"/>
      <c s="191"/>
      <c s="191"/>
      <c s="150" t="s">
        <v>356</v>
      </c>
      <c s="307"/>
      <c s="307"/>
      <c s="226"/>
      <c s="310"/>
      <c s="310"/>
      <c s="310"/>
      <c s="327" t="s">
        <v>292</v>
      </c>
      <c s="14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 s="148" customFormat="1">
      <c s="63" t="s">
        <v>369</v>
      </c>
      <c s="24"/>
      <c s="24"/>
      <c s="24"/>
      <c s="24"/>
      <c s="24"/>
      <c s="24"/>
      <c s="24"/>
      <c s="24"/>
      <c s="327" t="s">
        <v>353</v>
      </c>
      <c s="146"/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27"/>
      <c s="189"/>
      <c s="191"/>
      <c s="69"/>
      <c s="191"/>
      <c s="191"/>
      <c s="191"/>
      <c s="278" t="s">
        <v>159</v>
      </c>
      <c s="307"/>
      <c s="307"/>
      <c s="380"/>
      <c s="24"/>
      <c s="307"/>
      <c s="307"/>
      <c s="380" t="s">
        <v>158</v>
      </c>
      <c s="191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>
      <c s="125" t="s">
        <v>343</v>
      </c>
      <c s="308"/>
      <c s="308"/>
      <c s="308"/>
      <c s="83"/>
      <c s="308"/>
      <c s="308"/>
      <c s="308"/>
      <c s="308"/>
      <c s="308"/>
      <c s="308"/>
      <c s="308"/>
      <c s="308"/>
      <c s="83"/>
      <c s="15" t="s">
        <v>292</v>
      </c>
      <c s="170"/>
      <c s="170"/>
      <c s="170"/>
      <c s="170"/>
      <c s="170"/>
      <c s="289"/>
      <c s="289"/>
      <c s="289"/>
      <c s="289"/>
      <c s="289"/>
      <c s="87"/>
      <c s="87"/>
      <c s="87"/>
      <c s="87"/>
      <c s="84"/>
      <c s="87"/>
      <c s="15"/>
      <c s="87"/>
      <c s="87"/>
      <c s="87"/>
      <c s="87"/>
      <c s="59"/>
      <c s="59"/>
      <c s="59"/>
      <c s="87"/>
      <c s="59"/>
      <c s="59"/>
      <c s="59"/>
      <c s="87"/>
      <c s="113"/>
      <c s="87"/>
      <c s="87"/>
      <c s="59"/>
      <c s="242"/>
      <c s="59"/>
      <c s="98"/>
      <c s="98"/>
      <c s="236"/>
      <c s="113"/>
      <c s="245"/>
      <c s="245"/>
      <c s="105"/>
      <c s="102"/>
      <c s="102"/>
      <c s="102"/>
    </row>
    <row ht="12.75" customHeight="1" s="28" customFormat="1">
      <c s="340"/>
      <c s="251"/>
      <c s="251"/>
      <c s="251"/>
      <c s="387"/>
      <c s="251"/>
      <c s="251"/>
      <c s="251"/>
      <c s="251"/>
      <c s="251"/>
      <c s="251"/>
      <c s="251"/>
      <c s="251"/>
      <c s="387"/>
      <c s="251"/>
      <c s="340"/>
      <c s="251"/>
      <c s="251"/>
      <c s="251"/>
      <c s="251"/>
      <c s="251"/>
      <c s="340"/>
      <c s="251"/>
      <c s="251"/>
      <c s="340"/>
      <c s="251"/>
      <c s="251"/>
      <c s="251"/>
      <c s="251"/>
      <c s="246"/>
      <c s="251"/>
      <c s="208"/>
      <c s="251"/>
      <c s="340"/>
      <c s="340"/>
      <c s="340"/>
      <c s="102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</row>
    <row ht="12.75" customHeight="1" s="28" customFormat="1">
      <c s="95" t="s">
        <v>121</v>
      </c>
      <c s="346"/>
      <c s="346"/>
      <c s="346"/>
      <c s="36"/>
      <c s="346"/>
      <c s="346"/>
      <c s="346"/>
      <c s="346"/>
      <c s="346" t="s">
        <v>141</v>
      </c>
      <c s="346"/>
      <c s="346"/>
      <c s="346"/>
      <c s="346"/>
      <c s="346"/>
      <c s="36"/>
      <c s="346"/>
      <c s="346"/>
      <c s="346"/>
      <c s="346"/>
      <c s="346"/>
      <c s="36"/>
      <c s="346"/>
      <c s="346"/>
      <c s="36"/>
      <c s="346"/>
      <c s="346"/>
      <c s="346"/>
      <c s="346"/>
      <c s="346"/>
      <c s="346"/>
      <c s="346"/>
      <c s="346"/>
      <c s="36"/>
      <c s="36"/>
      <c s="261" t="s">
        <v>481</v>
      </c>
      <c s="127"/>
      <c s="127"/>
      <c s="127"/>
      <c s="127"/>
      <c s="127"/>
      <c s="235"/>
      <c s="157" t="s">
        <v>297</v>
      </c>
      <c s="321"/>
      <c s="321"/>
      <c s="321"/>
      <c s="388"/>
      <c s="157"/>
      <c s="157" t="s">
        <v>297</v>
      </c>
      <c s="321"/>
      <c s="321"/>
      <c s="157"/>
      <c s="157" t="s">
        <v>90</v>
      </c>
      <c s="42"/>
      <c s="42"/>
      <c s="42"/>
      <c s="13"/>
    </row>
    <row ht="12.75" customHeight="1" s="153" customFormat="1">
      <c s="349"/>
      <c s="25"/>
      <c s="25"/>
      <c s="25"/>
      <c s="99"/>
      <c s="25"/>
      <c s="25"/>
      <c s="25"/>
      <c s="25"/>
      <c s="25"/>
      <c s="25"/>
      <c s="25"/>
      <c s="25"/>
      <c s="25"/>
      <c s="25"/>
      <c s="99"/>
      <c s="25"/>
      <c s="25"/>
      <c s="25"/>
      <c s="25"/>
      <c s="25"/>
      <c s="99"/>
      <c s="25"/>
      <c s="25"/>
      <c s="99"/>
      <c s="186"/>
      <c s="25"/>
      <c s="25"/>
      <c s="25"/>
      <c s="25"/>
      <c s="25"/>
      <c s="25"/>
      <c s="25"/>
      <c s="99"/>
      <c s="99"/>
      <c s="99"/>
      <c s="393" t="s">
        <v>88</v>
      </c>
      <c s="393"/>
      <c s="393"/>
      <c s="393"/>
      <c s="306"/>
      <c s="306"/>
      <c s="219" t="s">
        <v>254</v>
      </c>
      <c s="4"/>
      <c s="4"/>
      <c s="4"/>
      <c s="93"/>
      <c s="25"/>
      <c s="219" t="s">
        <v>401</v>
      </c>
      <c s="4"/>
      <c s="4"/>
      <c s="219"/>
      <c s="219" t="s">
        <v>8</v>
      </c>
      <c s="106"/>
      <c s="106"/>
      <c s="106"/>
      <c s="253"/>
    </row>
    <row ht="12.75" customHeight="1" s="153" customFormat="1">
      <c s="116" t="s">
        <v>206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3"/>
      <c s="183"/>
      <c s="183"/>
      <c s="183"/>
      <c s="183"/>
      <c s="183"/>
      <c s="183"/>
      <c s="183"/>
      <c s="183"/>
      <c s="183"/>
      <c s="141"/>
      <c s="183"/>
      <c s="183"/>
      <c s="183"/>
      <c s="183"/>
      <c s="18"/>
      <c s="183"/>
      <c s="183"/>
      <c s="183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487</v>
      </c>
      <c s="382"/>
      <c s="251"/>
      <c s="251"/>
      <c s="251"/>
      <c s="251"/>
      <c s="251"/>
      <c s="251"/>
      <c s="251"/>
      <c s="291" t="s">
        <v>32</v>
      </c>
      <c s="251"/>
      <c s="251"/>
      <c s="251"/>
      <c r="P126" s="382"/>
      <c r="R126" s="382"/>
      <c s="120"/>
      <c s="382"/>
      <c r="V126" s="382"/>
      <c r="X126" s="382"/>
      <c r="AK126" s="79">
        <v>65.032</v>
      </c>
      <c s="239"/>
      <c s="239"/>
      <c s="239"/>
      <c s="325">
        <v>964912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274</v>
      </c>
      <c s="382"/>
      <c s="251"/>
      <c s="251"/>
      <c s="251"/>
      <c s="251"/>
      <c s="251"/>
      <c s="251"/>
      <c s="251"/>
      <c s="291" t="s">
        <v>373</v>
      </c>
      <c s="251"/>
      <c s="251"/>
      <c s="251"/>
      <c r="P127" s="382"/>
      <c r="R127" s="382"/>
      <c s="120"/>
      <c s="382"/>
      <c r="V127" s="382"/>
      <c r="X127" s="382"/>
      <c r="AK127" s="79">
        <v>66.604</v>
      </c>
      <c s="239"/>
      <c s="239"/>
      <c s="239"/>
      <c s="325">
        <v>850735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223</v>
      </c>
      <c s="382"/>
      <c s="251"/>
      <c s="251"/>
      <c s="251"/>
      <c s="251"/>
      <c s="251"/>
      <c s="251"/>
      <c s="251"/>
      <c s="291" t="s">
        <v>512</v>
      </c>
      <c s="251"/>
      <c s="251"/>
      <c s="251"/>
      <c r="P128" s="382"/>
      <c r="R128" s="382"/>
      <c s="120"/>
      <c s="382"/>
      <c r="V128" s="382"/>
      <c r="X128" s="382"/>
      <c r="AK128" s="79">
        <v>67.27</v>
      </c>
      <c s="239"/>
      <c s="239"/>
      <c s="239"/>
      <c s="325">
        <v>280197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5</v>
      </c>
      <c s="382"/>
      <c s="251"/>
      <c s="251"/>
      <c s="251"/>
      <c s="251"/>
      <c s="251"/>
      <c s="251"/>
      <c s="251"/>
      <c s="291" t="s">
        <v>425</v>
      </c>
      <c s="251"/>
      <c s="251"/>
      <c s="251"/>
      <c r="P129" s="382"/>
      <c r="R129" s="382"/>
      <c s="120"/>
      <c s="382"/>
      <c r="V129" s="382"/>
      <c r="X129" s="382"/>
      <c r="AK129" s="79">
        <v>68.416</v>
      </c>
      <c s="239"/>
      <c s="239"/>
      <c s="239"/>
      <c s="325">
        <v>444175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48</v>
      </c>
      <c s="382"/>
      <c s="251"/>
      <c s="251"/>
      <c s="251"/>
      <c s="251"/>
      <c s="251"/>
      <c s="251"/>
      <c s="251"/>
      <c s="291" t="s">
        <v>284</v>
      </c>
      <c s="251"/>
      <c s="251"/>
      <c s="251"/>
      <c r="P130" s="382"/>
      <c r="R130" s="382"/>
      <c s="120"/>
      <c s="382"/>
      <c r="V130" s="382"/>
      <c r="X130" s="382"/>
      <c r="AK130" s="79">
        <v>69.269</v>
      </c>
      <c s="239"/>
      <c s="239"/>
      <c s="239"/>
      <c s="325">
        <v>424865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381</v>
      </c>
      <c s="382"/>
      <c s="251"/>
      <c s="251"/>
      <c s="251"/>
      <c s="251"/>
      <c s="251"/>
      <c s="251"/>
      <c s="251"/>
      <c s="291" t="s">
        <v>83</v>
      </c>
      <c s="251"/>
      <c s="251"/>
      <c s="251"/>
      <c r="P131" s="382"/>
      <c r="R131" s="382"/>
      <c s="120"/>
      <c s="382"/>
      <c r="V131" s="382"/>
      <c r="X131" s="382"/>
      <c r="AK131" s="79">
        <v>70.922</v>
      </c>
      <c s="239"/>
      <c s="239"/>
      <c s="239"/>
      <c s="325">
        <v>502726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195</v>
      </c>
      <c s="382"/>
      <c s="251"/>
      <c s="251"/>
      <c s="251"/>
      <c s="251"/>
      <c s="251"/>
      <c s="251"/>
      <c s="251"/>
      <c s="291" t="s">
        <v>146</v>
      </c>
      <c s="251"/>
      <c s="251"/>
      <c s="251"/>
      <c r="P132" s="382"/>
      <c r="R132" s="382"/>
      <c s="120"/>
      <c s="382"/>
      <c r="V132" s="382"/>
      <c r="X132" s="382"/>
      <c r="AK132" s="79">
        <v>71.481</v>
      </c>
      <c s="239"/>
      <c s="239"/>
      <c s="239"/>
      <c s="325">
        <v>463087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211</v>
      </c>
      <c s="382"/>
      <c s="251"/>
      <c s="251"/>
      <c s="251"/>
      <c s="251"/>
      <c s="251"/>
      <c s="251"/>
      <c s="251"/>
      <c s="291" t="s">
        <v>153</v>
      </c>
      <c s="251"/>
      <c s="251"/>
      <c s="251"/>
      <c r="P133" s="382"/>
      <c r="R133" s="382"/>
      <c s="120"/>
      <c s="382"/>
      <c r="V133" s="382"/>
      <c r="X133" s="382"/>
      <c r="AK133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413</v>
      </c>
      <c s="382"/>
      <c s="251"/>
      <c s="251"/>
      <c s="251"/>
      <c s="251"/>
      <c s="251"/>
      <c s="251"/>
      <c s="251"/>
      <c s="291" t="s">
        <v>253</v>
      </c>
      <c s="251"/>
      <c s="251"/>
      <c s="251"/>
      <c r="P134" s="382"/>
      <c r="R134" s="382"/>
      <c s="120"/>
      <c s="382"/>
      <c r="V134" s="382"/>
      <c r="X134" s="382"/>
      <c r="AK134" s="79">
        <v>71.695</v>
      </c>
      <c s="239"/>
      <c s="239"/>
      <c s="239"/>
      <c s="325">
        <v>600043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162</v>
      </c>
      <c s="382"/>
      <c s="251"/>
      <c s="251"/>
      <c s="251"/>
      <c s="251"/>
      <c s="251"/>
      <c s="251"/>
      <c s="251"/>
      <c s="291" t="s">
        <v>441</v>
      </c>
      <c s="251"/>
      <c s="251"/>
      <c s="251"/>
      <c r="P135" s="382"/>
      <c r="R135" s="382"/>
      <c s="120"/>
      <c s="382"/>
      <c r="V135" s="382"/>
      <c r="X135" s="382"/>
      <c r="AK135" s="79">
        <v>72.921</v>
      </c>
      <c s="239"/>
      <c s="239"/>
      <c s="239"/>
      <c s="325">
        <v>691955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51"/>
      <c s="251"/>
      <c s="251"/>
      <c s="251"/>
      <c r="P136" s="382"/>
      <c r="R136" s="382"/>
      <c s="120"/>
      <c s="382"/>
      <c r="V136" s="382"/>
      <c r="X136" s="382"/>
      <c r="AL136" s="266"/>
      <c r="AO136" s="357"/>
      <c s="357"/>
      <c s="325"/>
      <c s="357"/>
      <c s="357"/>
      <c s="357"/>
      <c r="AV136" s="319"/>
      <c r="BA136" s="319"/>
      <c r="BE136" s="313"/>
    </row>
    <row ht="12.75" customHeight="1" s="153" customFormat="1">
      <c s="116" t="s">
        <v>185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8"/>
      <c s="183"/>
      <c s="18"/>
      <c s="154"/>
      <c s="18"/>
      <c s="183"/>
      <c s="18"/>
      <c s="183"/>
      <c s="18"/>
      <c s="183"/>
      <c s="183"/>
      <c s="183"/>
      <c s="183"/>
      <c s="183"/>
      <c s="183"/>
      <c s="183"/>
      <c s="183"/>
      <c s="183"/>
      <c s="183"/>
      <c s="183"/>
      <c s="183"/>
      <c s="183"/>
      <c s="302"/>
      <c s="183"/>
      <c s="183"/>
      <c s="41"/>
      <c s="41"/>
      <c s="16"/>
      <c s="41"/>
      <c s="41"/>
      <c s="41"/>
      <c s="183"/>
      <c s="11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106</v>
      </c>
      <c s="382"/>
      <c s="251"/>
      <c s="251"/>
      <c s="251"/>
      <c s="251"/>
      <c s="251"/>
      <c s="251"/>
      <c s="251"/>
      <c s="291" t="s">
        <v>412</v>
      </c>
      <c s="251"/>
      <c s="251"/>
      <c s="251"/>
      <c r="P138" s="382"/>
      <c r="R138" s="382"/>
      <c s="120"/>
      <c s="382"/>
      <c r="V138" s="382"/>
      <c r="X138" s="382"/>
      <c r="AK138" s="79">
        <v>67.27</v>
      </c>
      <c s="239"/>
      <c s="239"/>
      <c s="239"/>
      <c s="325">
        <v>77058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338</v>
      </c>
      <c s="382"/>
      <c s="251"/>
      <c s="251"/>
      <c s="251"/>
      <c s="251"/>
      <c s="251"/>
      <c s="251"/>
      <c s="251"/>
      <c s="291" t="s">
        <v>412</v>
      </c>
      <c s="251"/>
      <c s="251"/>
      <c s="251"/>
      <c r="P139" s="382"/>
      <c r="R139" s="382"/>
      <c s="120"/>
      <c s="382"/>
      <c r="V139" s="382"/>
      <c r="X139" s="382"/>
      <c r="AK139" s="79">
        <v>67.324</v>
      </c>
      <c s="239"/>
      <c s="239"/>
      <c s="239"/>
      <c s="325">
        <v>87193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80</v>
      </c>
      <c s="382"/>
      <c s="251"/>
      <c s="251"/>
      <c s="251"/>
      <c s="251"/>
      <c s="251"/>
      <c s="251"/>
      <c s="251"/>
      <c s="291" t="s">
        <v>305</v>
      </c>
      <c s="251"/>
      <c s="251"/>
      <c s="251"/>
      <c r="P140" s="382"/>
      <c r="R140" s="382"/>
      <c s="120"/>
      <c s="382"/>
      <c r="V140" s="382"/>
      <c r="X140" s="382"/>
      <c r="AK140" s="79">
        <v>68.949</v>
      </c>
      <c s="239"/>
      <c s="239"/>
      <c s="239"/>
      <c s="325">
        <v>164975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32" t="s">
        <v>417</v>
      </c>
      <c s="382"/>
      <c s="251"/>
      <c s="251"/>
      <c s="251"/>
      <c s="251"/>
      <c s="251"/>
      <c s="251"/>
      <c s="251"/>
      <c s="291" t="s">
        <v>465</v>
      </c>
      <c s="251"/>
      <c s="251"/>
      <c s="251"/>
      <c r="P141" s="382"/>
      <c r="R141" s="382"/>
      <c s="120"/>
      <c s="382"/>
      <c r="V141" s="382"/>
      <c r="X141" s="382"/>
      <c r="AK141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32" t="s">
        <v>101</v>
      </c>
      <c s="382"/>
      <c s="251"/>
      <c s="251"/>
      <c s="251"/>
      <c s="251"/>
      <c s="251"/>
      <c s="251"/>
      <c s="251"/>
      <c s="291" t="s">
        <v>465</v>
      </c>
      <c s="251"/>
      <c s="251"/>
      <c s="251"/>
      <c r="P142" s="382"/>
      <c r="R142" s="382"/>
      <c s="120"/>
      <c s="382"/>
      <c r="V142" s="382"/>
      <c r="X142" s="382"/>
      <c r="AK142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32" t="s">
        <v>43</v>
      </c>
      <c s="382"/>
      <c s="251"/>
      <c s="251"/>
      <c s="251"/>
      <c s="251"/>
      <c s="251"/>
      <c s="251"/>
      <c s="251"/>
      <c s="382" t="s">
        <v>363</v>
      </c>
      <c s="251"/>
      <c s="251"/>
      <c s="251"/>
      <c r="P143" s="382"/>
      <c r="R143" s="382"/>
      <c s="120"/>
      <c s="382"/>
      <c r="V143" s="382"/>
      <c r="X143" s="382"/>
      <c r="AK143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140</v>
      </c>
      <c s="382"/>
      <c s="251"/>
      <c s="251"/>
      <c s="251"/>
      <c s="251"/>
      <c s="251"/>
      <c s="251"/>
      <c s="251"/>
      <c s="291" t="s">
        <v>432</v>
      </c>
      <c s="251"/>
      <c s="251"/>
      <c s="251"/>
      <c r="P144" s="382"/>
      <c r="R144" s="382"/>
      <c s="120"/>
      <c s="382"/>
      <c r="V144" s="382"/>
      <c r="X144" s="382"/>
      <c r="AK144" s="79">
        <v>71.295</v>
      </c>
      <c s="239"/>
      <c s="239"/>
      <c s="239"/>
      <c s="325">
        <v>58980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367</v>
      </c>
      <c s="382"/>
      <c s="251"/>
      <c s="251"/>
      <c s="251"/>
      <c s="251"/>
      <c s="251"/>
      <c s="251"/>
      <c s="251"/>
      <c s="291" t="s">
        <v>112</v>
      </c>
      <c s="251"/>
      <c s="251"/>
      <c s="251"/>
      <c r="P145" s="382"/>
      <c r="R145" s="382"/>
      <c s="120"/>
      <c s="382"/>
      <c r="V145" s="382"/>
      <c r="X145" s="382"/>
      <c r="AK145" s="79">
        <v>71.455</v>
      </c>
      <c s="239"/>
      <c s="239"/>
      <c s="239"/>
      <c s="325">
        <v>22485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176</v>
      </c>
      <c s="382"/>
      <c s="251"/>
      <c s="251"/>
      <c s="251"/>
      <c s="251"/>
      <c s="251"/>
      <c s="251"/>
      <c s="251"/>
      <c s="291" t="s">
        <v>171</v>
      </c>
      <c s="251"/>
      <c s="251"/>
      <c s="251"/>
      <c r="P146" s="382"/>
      <c r="R146" s="382"/>
      <c s="120"/>
      <c s="382"/>
      <c r="V146" s="382"/>
      <c r="X146" s="382"/>
      <c r="AK146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405</v>
      </c>
      <c s="382"/>
      <c s="251"/>
      <c s="251"/>
      <c s="251"/>
      <c s="251"/>
      <c s="251"/>
      <c s="251"/>
      <c s="251"/>
      <c s="382" t="s">
        <v>435</v>
      </c>
      <c s="251"/>
      <c s="251"/>
      <c s="251"/>
      <c r="P147" s="382"/>
      <c r="R147" s="382"/>
      <c s="120"/>
      <c s="382"/>
      <c r="V147" s="382"/>
      <c r="X147" s="382"/>
      <c r="AK147" s="79">
        <v>73.107</v>
      </c>
      <c s="239"/>
      <c s="239"/>
      <c s="239"/>
      <c s="325">
        <v>99396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473</v>
      </c>
      <c s="382"/>
      <c s="251"/>
      <c s="251"/>
      <c s="251"/>
      <c s="251"/>
      <c s="251"/>
      <c s="251"/>
      <c s="251"/>
      <c s="291" t="s">
        <v>479</v>
      </c>
      <c s="251"/>
      <c s="251"/>
      <c s="251"/>
      <c r="P148" s="382"/>
      <c r="R148" s="382"/>
      <c s="120"/>
      <c s="382"/>
      <c r="V148" s="382"/>
      <c r="X148" s="382"/>
      <c r="AK148" s="79">
        <v>73.347</v>
      </c>
      <c s="239"/>
      <c s="239"/>
      <c s="239"/>
      <c s="325">
        <v>30223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174</v>
      </c>
      <c s="382"/>
      <c s="251"/>
      <c s="251"/>
      <c s="251"/>
      <c s="251"/>
      <c s="251"/>
      <c s="251"/>
      <c s="251"/>
      <c s="382" t="s">
        <v>330</v>
      </c>
      <c s="251"/>
      <c s="251"/>
      <c s="251"/>
      <c r="P149" s="382"/>
      <c r="R149" s="382"/>
      <c s="120"/>
      <c s="382"/>
      <c r="V149" s="382"/>
      <c r="X149" s="382"/>
      <c r="AK149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209</v>
      </c>
      <c s="382"/>
      <c s="251"/>
      <c s="251"/>
      <c s="251"/>
      <c s="251"/>
      <c s="251"/>
      <c s="251"/>
      <c s="251"/>
      <c s="291" t="s">
        <v>365</v>
      </c>
      <c s="251"/>
      <c s="251"/>
      <c s="251"/>
      <c r="P150" s="382"/>
      <c r="R150" s="382"/>
      <c s="120"/>
      <c s="382"/>
      <c r="V150" s="382"/>
      <c r="X150" s="382"/>
      <c r="AK150" s="79">
        <v>73.88</v>
      </c>
      <c s="239"/>
      <c s="239"/>
      <c s="239"/>
      <c s="325">
        <v>52284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434</v>
      </c>
      <c s="382"/>
      <c s="251"/>
      <c s="251"/>
      <c s="251"/>
      <c s="251"/>
      <c s="251"/>
      <c s="251"/>
      <c s="251"/>
      <c s="291" t="s">
        <v>23</v>
      </c>
      <c s="251"/>
      <c s="251"/>
      <c s="251"/>
      <c r="P151" s="382"/>
      <c r="R151" s="382"/>
      <c s="120"/>
      <c s="382"/>
      <c r="V151" s="382"/>
      <c r="X151" s="382"/>
      <c r="AK151" s="79">
        <v>73.933</v>
      </c>
      <c s="239"/>
      <c s="239"/>
      <c s="239"/>
      <c s="325">
        <v>125208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155</v>
      </c>
      <c s="382"/>
      <c s="251"/>
      <c s="251"/>
      <c s="251"/>
      <c s="251"/>
      <c s="251"/>
      <c s="251"/>
      <c s="251"/>
      <c s="382" t="s">
        <v>134</v>
      </c>
      <c s="251"/>
      <c s="251"/>
      <c s="251"/>
      <c r="P152" s="382"/>
      <c r="R152" s="382"/>
      <c s="120"/>
      <c s="382"/>
      <c r="V152" s="382"/>
      <c r="X152" s="382"/>
      <c r="AK152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498</v>
      </c>
      <c s="382"/>
      <c s="251"/>
      <c s="251"/>
      <c s="251"/>
      <c s="251"/>
      <c s="251"/>
      <c s="251"/>
      <c s="251"/>
      <c s="291" t="s">
        <v>483</v>
      </c>
      <c s="251"/>
      <c s="251"/>
      <c s="251"/>
      <c r="P153" s="382"/>
      <c r="R153" s="382"/>
      <c s="120"/>
      <c s="382"/>
      <c r="V153" s="382"/>
      <c r="X153" s="382"/>
      <c r="AK153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189</v>
      </c>
      <c s="382"/>
      <c s="251"/>
      <c s="251"/>
      <c s="251"/>
      <c s="251"/>
      <c s="251"/>
      <c s="251"/>
      <c s="251"/>
      <c s="291" t="s">
        <v>324</v>
      </c>
      <c s="251"/>
      <c s="251"/>
      <c s="251"/>
      <c r="P154" s="382"/>
      <c r="R154" s="382"/>
      <c s="120"/>
      <c s="382"/>
      <c r="V154" s="382"/>
      <c r="X154" s="382"/>
      <c r="AK154" s="79">
        <v>75.399</v>
      </c>
      <c s="239"/>
      <c s="239"/>
      <c s="239"/>
      <c s="325">
        <v>183402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376</v>
      </c>
      <c s="382"/>
      <c s="251"/>
      <c s="251"/>
      <c s="251"/>
      <c s="251"/>
      <c s="251"/>
      <c s="251"/>
      <c s="251"/>
      <c s="291" t="s">
        <v>378</v>
      </c>
      <c s="251"/>
      <c s="251"/>
      <c s="251"/>
      <c r="P155" s="382"/>
      <c r="R155" s="382"/>
      <c s="120"/>
      <c s="382"/>
      <c r="V155" s="382"/>
      <c r="X155" s="382"/>
      <c r="AK155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475</v>
      </c>
      <c s="382"/>
      <c s="251"/>
      <c s="251"/>
      <c s="251"/>
      <c s="251"/>
      <c s="251"/>
      <c s="251"/>
      <c s="251"/>
      <c s="291" t="s">
        <v>149</v>
      </c>
      <c s="251"/>
      <c s="251"/>
      <c s="251"/>
      <c r="P156" s="382"/>
      <c r="R156" s="382"/>
      <c s="120"/>
      <c s="382"/>
      <c r="V156" s="382"/>
      <c r="X156" s="382"/>
      <c r="AK156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362</v>
      </c>
      <c s="382"/>
      <c s="382"/>
      <c s="382"/>
      <c s="382"/>
      <c s="382"/>
      <c s="382"/>
      <c s="382"/>
      <c s="382"/>
      <c s="382" t="s">
        <v>294</v>
      </c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180"/>
      <c s="357"/>
      <c s="180"/>
      <c s="180"/>
      <c s="180"/>
      <c s="180"/>
      <c s="357"/>
      <c s="180"/>
      <c s="180"/>
      <c s="180"/>
      <c s="180"/>
      <c s="357"/>
      <c s="180"/>
      <c s="180"/>
      <c s="48"/>
      <c s="180"/>
      <c s="357"/>
      <c s="180"/>
      <c s="180"/>
      <c s="180"/>
      <c s="139"/>
    </row>
    <row ht="12.75" customHeight="1" s="153" customFormat="1">
      <c s="385"/>
      <c r="AO158" s="357"/>
      <c s="357"/>
      <c s="357"/>
      <c s="357"/>
      <c s="357"/>
      <c s="357"/>
      <c r="BE158" s="313"/>
    </row>
    <row ht="12.75" customHeight="1" s="153" customFormat="1">
      <c s="116" t="s">
        <v>22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3"/>
      <c s="183"/>
      <c s="183"/>
      <c s="183"/>
      <c s="183"/>
      <c s="183"/>
      <c s="183"/>
      <c s="183"/>
      <c s="183"/>
      <c s="183"/>
      <c s="141"/>
      <c s="183"/>
      <c s="183"/>
      <c s="41"/>
      <c s="41"/>
      <c s="252"/>
      <c s="41"/>
      <c s="41"/>
      <c s="41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12</v>
      </c>
      <c s="382"/>
      <c s="251"/>
      <c s="251"/>
      <c s="251"/>
      <c s="251"/>
      <c s="251"/>
      <c s="251"/>
      <c s="251"/>
      <c s="291" t="s">
        <v>333</v>
      </c>
      <c s="251"/>
      <c s="251"/>
      <c s="251"/>
      <c r="P160" s="382"/>
      <c r="R160" s="382"/>
      <c s="120"/>
      <c s="382"/>
      <c r="V160" s="382"/>
      <c r="X160" s="382"/>
      <c r="AK160" s="79">
        <v>60.554</v>
      </c>
      <c s="239"/>
      <c s="239"/>
      <c s="239"/>
      <c s="325">
        <v>37637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219</v>
      </c>
      <c s="382"/>
      <c s="251"/>
      <c s="251"/>
      <c s="251"/>
      <c s="251"/>
      <c s="251"/>
      <c s="251"/>
      <c s="251"/>
      <c s="382" t="s">
        <v>120</v>
      </c>
      <c s="251"/>
      <c s="251"/>
      <c s="251"/>
      <c r="P161" s="382"/>
      <c r="R161" s="382"/>
      <c s="120"/>
      <c s="382"/>
      <c r="V161" s="382"/>
      <c r="X161" s="382"/>
      <c r="AK161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320</v>
      </c>
      <c s="382"/>
      <c s="251"/>
      <c s="251"/>
      <c s="251"/>
      <c s="251"/>
      <c s="251"/>
      <c s="251"/>
      <c s="251"/>
      <c s="291" t="s">
        <v>154</v>
      </c>
      <c s="251"/>
      <c s="251"/>
      <c s="251"/>
      <c r="P162" s="382"/>
      <c r="R162" s="382"/>
      <c s="120"/>
      <c s="382"/>
      <c r="V162" s="382"/>
      <c r="X162" s="382"/>
      <c r="AK162" s="79">
        <v>61.86</v>
      </c>
      <c s="239"/>
      <c s="239"/>
      <c s="239"/>
      <c s="325">
        <v>34307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201</v>
      </c>
      <c s="382"/>
      <c s="251"/>
      <c s="251"/>
      <c s="251"/>
      <c s="251"/>
      <c s="251"/>
      <c s="251"/>
      <c s="251"/>
      <c s="382" t="s">
        <v>214</v>
      </c>
      <c s="251"/>
      <c s="251"/>
      <c s="251"/>
      <c r="P163" s="382"/>
      <c r="R163" s="382"/>
      <c s="120"/>
      <c s="382"/>
      <c r="V163" s="382"/>
      <c r="X163" s="382"/>
      <c r="AK163" s="79">
        <v>62.18</v>
      </c>
      <c s="239"/>
      <c s="239"/>
      <c s="239"/>
      <c s="325">
        <v>37868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442</v>
      </c>
      <c s="382"/>
      <c s="251"/>
      <c s="251"/>
      <c s="251"/>
      <c s="251"/>
      <c s="251"/>
      <c s="251"/>
      <c s="251"/>
      <c s="382" t="s">
        <v>349</v>
      </c>
      <c s="251"/>
      <c s="251"/>
      <c s="251"/>
      <c r="P164" s="382"/>
      <c r="R164" s="382"/>
      <c s="120"/>
      <c s="382"/>
      <c r="V164" s="382"/>
      <c r="X164" s="382"/>
      <c r="AK164" s="79">
        <v>62.633</v>
      </c>
      <c s="239"/>
      <c s="239"/>
      <c s="239"/>
      <c s="325">
        <v>25603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510</v>
      </c>
      <c s="382"/>
      <c s="251"/>
      <c s="251"/>
      <c s="251"/>
      <c s="251"/>
      <c s="251"/>
      <c s="251"/>
      <c s="251"/>
      <c s="291" t="s">
        <v>267</v>
      </c>
      <c s="251"/>
      <c s="251"/>
      <c s="251"/>
      <c r="P165" s="382"/>
      <c r="R165" s="382"/>
      <c s="120"/>
      <c s="382"/>
      <c r="V165" s="382"/>
      <c r="X165" s="382"/>
      <c r="AK165" s="79">
        <v>63.166</v>
      </c>
      <c s="239"/>
      <c s="239"/>
      <c s="239"/>
      <c s="325">
        <v>90504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299</v>
      </c>
      <c s="382"/>
      <c s="251"/>
      <c s="251"/>
      <c s="251"/>
      <c s="251"/>
      <c s="251"/>
      <c s="251"/>
      <c s="251"/>
      <c s="291" t="s">
        <v>86</v>
      </c>
      <c s="251"/>
      <c s="251"/>
      <c s="251"/>
      <c r="P166" s="382"/>
      <c r="R166" s="382"/>
      <c s="120"/>
      <c s="382"/>
      <c r="V166" s="382"/>
      <c r="X166" s="382"/>
      <c r="AK166" s="79">
        <v>64.499</v>
      </c>
      <c s="239"/>
      <c s="239"/>
      <c s="239"/>
      <c s="325">
        <v>63646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409</v>
      </c>
      <c s="382"/>
      <c s="251"/>
      <c s="251"/>
      <c s="251"/>
      <c s="251"/>
      <c s="251"/>
      <c s="251"/>
      <c s="251"/>
      <c s="291" t="s">
        <v>89</v>
      </c>
      <c s="251"/>
      <c s="251"/>
      <c s="251"/>
      <c r="P167" s="382"/>
      <c r="R167" s="382"/>
      <c s="120"/>
      <c s="382"/>
      <c r="V167" s="382"/>
      <c r="X167" s="382"/>
      <c r="AK167" s="79">
        <v>66.444</v>
      </c>
      <c s="239"/>
      <c s="239"/>
      <c s="239"/>
      <c s="325">
        <v>39323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216</v>
      </c>
      <c s="382"/>
      <c s="251"/>
      <c s="251"/>
      <c s="251"/>
      <c s="251"/>
      <c s="251"/>
      <c s="251"/>
      <c s="251"/>
      <c s="291" t="s">
        <v>454</v>
      </c>
      <c s="251"/>
      <c s="251"/>
      <c s="251"/>
      <c r="P168" s="382"/>
      <c r="R168" s="382"/>
      <c s="120"/>
      <c s="382"/>
      <c r="V168" s="382"/>
      <c r="X168" s="382"/>
      <c r="AK168" s="79">
        <v>66.657</v>
      </c>
      <c s="239"/>
      <c s="239"/>
      <c s="239"/>
      <c s="325">
        <v>53265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495</v>
      </c>
      <c s="382"/>
      <c s="251"/>
      <c s="251"/>
      <c s="251"/>
      <c s="251"/>
      <c s="251"/>
      <c s="251"/>
      <c s="251"/>
      <c s="291" t="s">
        <v>98</v>
      </c>
      <c s="251"/>
      <c s="251"/>
      <c s="251"/>
      <c r="P169" s="382"/>
      <c r="R169" s="382"/>
      <c s="120"/>
      <c s="382"/>
      <c r="V169" s="382"/>
      <c r="X169" s="382"/>
      <c r="AK169" s="79">
        <v>67.004</v>
      </c>
      <c s="239"/>
      <c s="239"/>
      <c s="239"/>
      <c s="325">
        <v>83042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251</v>
      </c>
      <c s="382"/>
      <c s="251"/>
      <c s="251"/>
      <c s="251"/>
      <c s="251"/>
      <c s="251"/>
      <c s="251"/>
      <c s="251"/>
      <c s="291" t="s">
        <v>44</v>
      </c>
      <c s="251"/>
      <c s="251"/>
      <c s="251"/>
      <c r="P170" s="382"/>
      <c r="R170" s="382"/>
      <c s="120"/>
      <c s="382"/>
      <c r="V170" s="382"/>
      <c r="X170" s="382"/>
      <c r="AK170" s="79">
        <v>67.484</v>
      </c>
      <c s="239"/>
      <c s="239"/>
      <c s="239"/>
      <c s="325">
        <v>64098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64</v>
      </c>
      <c s="382"/>
      <c s="251"/>
      <c s="251"/>
      <c s="251"/>
      <c s="251"/>
      <c s="251"/>
      <c s="251"/>
      <c s="251"/>
      <c s="291" t="s">
        <v>393</v>
      </c>
      <c s="251"/>
      <c s="251"/>
      <c s="251"/>
      <c r="P171" s="382"/>
      <c r="R171" s="382"/>
      <c s="120"/>
      <c s="382"/>
      <c r="V171" s="382"/>
      <c r="X171" s="382"/>
      <c r="AK171" s="79">
        <v>67.617</v>
      </c>
      <c s="239"/>
      <c s="239"/>
      <c s="239"/>
      <c s="325">
        <v>113926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193</v>
      </c>
      <c s="382"/>
      <c s="251"/>
      <c s="251"/>
      <c s="251"/>
      <c s="251"/>
      <c s="251"/>
      <c s="251"/>
      <c s="251"/>
      <c s="291" t="s">
        <v>451</v>
      </c>
      <c s="251"/>
      <c s="251"/>
      <c s="251"/>
      <c r="P172" s="382"/>
      <c r="R172" s="382"/>
      <c s="120"/>
      <c s="382"/>
      <c r="V172" s="382"/>
      <c r="X172" s="382"/>
      <c r="AK172" s="79">
        <v>67.697</v>
      </c>
      <c s="239"/>
      <c s="239"/>
      <c s="239"/>
      <c s="325">
        <v>100124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355</v>
      </c>
      <c s="382"/>
      <c s="251"/>
      <c s="251"/>
      <c s="251"/>
      <c s="251"/>
      <c s="251"/>
      <c s="251"/>
      <c s="251"/>
      <c s="291" t="s">
        <v>491</v>
      </c>
      <c s="251"/>
      <c s="251"/>
      <c s="251"/>
      <c r="P173" s="382"/>
      <c r="R173" s="382"/>
      <c s="120"/>
      <c s="382"/>
      <c r="V173" s="382"/>
      <c r="X173" s="382"/>
      <c r="AK173" s="79">
        <v>67.91</v>
      </c>
      <c s="239"/>
      <c s="239"/>
      <c s="239"/>
      <c s="325">
        <v>62100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45</v>
      </c>
      <c s="382"/>
      <c s="251"/>
      <c s="251"/>
      <c s="251"/>
      <c s="251"/>
      <c s="251"/>
      <c s="251"/>
      <c s="251"/>
      <c s="291" t="s">
        <v>382</v>
      </c>
      <c s="251"/>
      <c s="251"/>
      <c s="251"/>
      <c r="P174" s="382"/>
      <c r="R174" s="382"/>
      <c s="120"/>
      <c s="382"/>
      <c r="V174" s="382"/>
      <c r="X174" s="382"/>
      <c r="AK174" s="79">
        <v>68.869</v>
      </c>
      <c s="239"/>
      <c s="239"/>
      <c s="239"/>
      <c s="325">
        <v>90067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48" customFormat="1">
      <c s="210" t="s">
        <v>25</v>
      </c>
      <c s="265"/>
      <c s="152"/>
      <c s="152"/>
      <c s="152"/>
      <c s="152"/>
      <c s="152"/>
      <c s="152"/>
      <c s="152"/>
      <c s="231" t="s">
        <v>2</v>
      </c>
      <c s="152"/>
      <c s="152"/>
      <c s="152"/>
      <c s="52"/>
      <c s="52"/>
      <c s="265"/>
      <c s="52"/>
      <c s="265"/>
      <c s="22"/>
      <c s="265"/>
      <c s="52"/>
      <c s="265"/>
      <c s="52"/>
      <c s="265"/>
      <c s="52"/>
      <c s="52"/>
      <c s="52"/>
      <c s="52"/>
      <c s="52"/>
      <c s="52"/>
      <c s="52"/>
      <c s="52"/>
      <c s="52"/>
      <c s="52"/>
      <c s="52"/>
      <c s="52"/>
      <c s="370"/>
      <c s="135"/>
      <c s="135"/>
      <c s="135"/>
      <c s="260"/>
      <c s="135"/>
      <c s="135"/>
      <c s="135"/>
      <c s="135"/>
      <c s="135"/>
      <c s="70"/>
      <c s="135"/>
      <c s="135"/>
      <c s="135"/>
      <c s="333"/>
      <c s="70"/>
      <c s="135"/>
      <c s="135"/>
      <c s="135"/>
      <c s="135"/>
      <c s="40"/>
      <c s="102"/>
      <c s="102"/>
      <c s="102"/>
    </row>
    <row ht="12.75" customHeight="1" s="148" customFormat="1">
      <c s="268" t="s">
        <v>93</v>
      </c>
      <c s="374"/>
      <c s="339"/>
      <c s="339"/>
      <c s="339"/>
      <c s="339"/>
      <c s="374"/>
      <c s="155"/>
      <c s="155"/>
      <c s="68" t="s">
        <v>480</v>
      </c>
      <c s="329"/>
      <c s="329"/>
      <c s="329"/>
      <c s="366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68"/>
      <c s="68"/>
      <c s="68"/>
      <c s="68"/>
      <c s="68"/>
      <c s="68"/>
      <c s="90"/>
      <c s="90" t="s">
        <v>35</v>
      </c>
      <c s="374"/>
      <c s="374"/>
      <c s="68"/>
      <c s="155"/>
      <c s="50"/>
      <c s="50"/>
      <c s="68" t="s">
        <v>385</v>
      </c>
      <c s="329"/>
      <c s="309"/>
      <c s="329"/>
      <c s="329"/>
      <c s="296"/>
      <c s="89"/>
      <c s="296"/>
      <c s="290"/>
      <c s="290"/>
      <c s="39"/>
      <c s="309"/>
      <c s="94"/>
      <c s="94"/>
      <c s="61"/>
      <c s="102"/>
      <c s="102"/>
      <c s="102"/>
    </row>
    <row ht="12.75" customHeight="1" s="148" customFormat="1">
      <c s="330" t="s">
        <v>272</v>
      </c>
      <c s="226"/>
      <c s="287"/>
      <c s="103"/>
      <c s="103"/>
      <c s="103"/>
      <c s="103"/>
      <c s="24"/>
      <c s="24"/>
      <c s="327" t="s">
        <v>423</v>
      </c>
      <c s="191"/>
      <c s="191"/>
      <c s="191"/>
      <c s="220"/>
      <c s="191"/>
      <c s="191"/>
      <c s="191"/>
      <c s="191"/>
      <c s="191"/>
      <c s="191"/>
      <c s="191"/>
      <c s="191"/>
      <c s="191"/>
      <c s="191"/>
      <c s="191"/>
      <c s="191"/>
      <c s="191"/>
      <c s="191"/>
      <c s="327"/>
      <c s="34"/>
      <c s="327"/>
      <c s="327"/>
      <c s="327"/>
      <c s="327"/>
      <c s="358"/>
      <c s="317" t="s">
        <v>123</v>
      </c>
      <c s="226"/>
      <c s="226"/>
      <c s="327"/>
      <c s="24"/>
      <c s="307"/>
      <c s="307"/>
      <c s="327" t="s">
        <v>204</v>
      </c>
      <c s="191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 s="148" customFormat="1">
      <c s="63" t="s">
        <v>270</v>
      </c>
      <c s="24"/>
      <c s="24"/>
      <c s="24"/>
      <c s="24"/>
      <c s="24"/>
      <c s="24"/>
      <c s="24"/>
      <c s="24"/>
      <c s="327" t="s">
        <v>468</v>
      </c>
      <c s="146"/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27"/>
      <c s="34"/>
      <c s="327"/>
      <c s="69"/>
      <c s="327"/>
      <c s="191"/>
      <c s="191"/>
      <c s="150" t="s">
        <v>356</v>
      </c>
      <c s="307"/>
      <c s="307"/>
      <c s="226"/>
      <c s="310"/>
      <c s="310"/>
      <c s="310"/>
      <c s="327" t="s">
        <v>292</v>
      </c>
      <c s="14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 s="148" customFormat="1">
      <c s="63" t="s">
        <v>369</v>
      </c>
      <c s="24"/>
      <c s="24"/>
      <c s="24"/>
      <c s="24"/>
      <c s="24"/>
      <c s="24"/>
      <c s="24"/>
      <c s="24"/>
      <c s="327" t="s">
        <v>353</v>
      </c>
      <c s="146"/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27"/>
      <c s="189"/>
      <c s="191"/>
      <c s="69"/>
      <c s="191"/>
      <c s="191"/>
      <c s="191"/>
      <c s="278" t="s">
        <v>159</v>
      </c>
      <c s="307"/>
      <c s="307"/>
      <c s="380"/>
      <c s="24"/>
      <c s="307"/>
      <c s="307"/>
      <c s="380" t="s">
        <v>158</v>
      </c>
      <c s="191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>
      <c s="125" t="s">
        <v>343</v>
      </c>
      <c s="308"/>
      <c s="308"/>
      <c s="308"/>
      <c s="83"/>
      <c s="308"/>
      <c s="308"/>
      <c s="308"/>
      <c s="308"/>
      <c s="308"/>
      <c s="308"/>
      <c s="308"/>
      <c s="308"/>
      <c s="83"/>
      <c s="15" t="s">
        <v>292</v>
      </c>
      <c s="170"/>
      <c s="170"/>
      <c s="170"/>
      <c s="170"/>
      <c s="170"/>
      <c s="289"/>
      <c s="289"/>
      <c s="289"/>
      <c s="289"/>
      <c s="289"/>
      <c s="87"/>
      <c s="87"/>
      <c s="87"/>
      <c s="87"/>
      <c s="84"/>
      <c s="87"/>
      <c s="15"/>
      <c s="87"/>
      <c s="87"/>
      <c s="87"/>
      <c s="87"/>
      <c s="59"/>
      <c s="59"/>
      <c s="59"/>
      <c s="87"/>
      <c s="59"/>
      <c s="59"/>
      <c s="59"/>
      <c s="87"/>
      <c s="113"/>
      <c s="87"/>
      <c s="87"/>
      <c s="59"/>
      <c s="242"/>
      <c s="59"/>
      <c s="98"/>
      <c s="98"/>
      <c s="236"/>
      <c s="113"/>
      <c s="245"/>
      <c s="245"/>
      <c s="105"/>
      <c s="102"/>
      <c s="102"/>
      <c s="102"/>
    </row>
    <row ht="12.75" customHeight="1" s="28" customFormat="1">
      <c s="340"/>
      <c s="251"/>
      <c s="251"/>
      <c s="251"/>
      <c s="387"/>
      <c s="251"/>
      <c s="251"/>
      <c s="251"/>
      <c s="251"/>
      <c s="251"/>
      <c s="251"/>
      <c s="251"/>
      <c s="251"/>
      <c s="387"/>
      <c s="251"/>
      <c s="340"/>
      <c s="251"/>
      <c s="251"/>
      <c s="251"/>
      <c s="251"/>
      <c s="251"/>
      <c s="340"/>
      <c s="251"/>
      <c s="251"/>
      <c s="340"/>
      <c s="251"/>
      <c s="251"/>
      <c s="251"/>
      <c s="251"/>
      <c s="246"/>
      <c s="251"/>
      <c s="208"/>
      <c s="251"/>
      <c s="340"/>
      <c s="340"/>
      <c s="340"/>
      <c s="102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</row>
    <row ht="12.75" customHeight="1" s="28" customFormat="1">
      <c s="95" t="s">
        <v>121</v>
      </c>
      <c s="346"/>
      <c s="346"/>
      <c s="346"/>
      <c s="36"/>
      <c s="346"/>
      <c s="346"/>
      <c s="346"/>
      <c s="346"/>
      <c s="346" t="s">
        <v>141</v>
      </c>
      <c s="346"/>
      <c s="346"/>
      <c s="346"/>
      <c s="346"/>
      <c s="346"/>
      <c s="36"/>
      <c s="346"/>
      <c s="346"/>
      <c s="346"/>
      <c s="346"/>
      <c s="346"/>
      <c s="36"/>
      <c s="346"/>
      <c s="346"/>
      <c s="36"/>
      <c s="346"/>
      <c s="346"/>
      <c s="346"/>
      <c s="346"/>
      <c s="346"/>
      <c s="346"/>
      <c s="346"/>
      <c s="346"/>
      <c s="36"/>
      <c s="36"/>
      <c s="261" t="s">
        <v>481</v>
      </c>
      <c s="127"/>
      <c s="127"/>
      <c s="127"/>
      <c s="127"/>
      <c s="127"/>
      <c s="235"/>
      <c s="157" t="s">
        <v>297</v>
      </c>
      <c s="321"/>
      <c s="321"/>
      <c s="321"/>
      <c s="388"/>
      <c s="157"/>
      <c s="157" t="s">
        <v>297</v>
      </c>
      <c s="321"/>
      <c s="321"/>
      <c s="157"/>
      <c s="157" t="s">
        <v>90</v>
      </c>
      <c s="42"/>
      <c s="42"/>
      <c s="42"/>
      <c s="13"/>
    </row>
    <row ht="12.75" customHeight="1" s="153" customFormat="1">
      <c s="349"/>
      <c s="25"/>
      <c s="25"/>
      <c s="25"/>
      <c s="99"/>
      <c s="25"/>
      <c s="25"/>
      <c s="25"/>
      <c s="25"/>
      <c s="25"/>
      <c s="25"/>
      <c s="25"/>
      <c s="25"/>
      <c s="25"/>
      <c s="25"/>
      <c s="99"/>
      <c s="25"/>
      <c s="25"/>
      <c s="25"/>
      <c s="25"/>
      <c s="25"/>
      <c s="99"/>
      <c s="25"/>
      <c s="25"/>
      <c s="99"/>
      <c s="186"/>
      <c s="25"/>
      <c s="25"/>
      <c s="25"/>
      <c s="25"/>
      <c s="25"/>
      <c s="25"/>
      <c s="25"/>
      <c s="99"/>
      <c s="99"/>
      <c s="99"/>
      <c s="393" t="s">
        <v>88</v>
      </c>
      <c s="393"/>
      <c s="393"/>
      <c s="393"/>
      <c s="306"/>
      <c s="306"/>
      <c s="219" t="s">
        <v>254</v>
      </c>
      <c s="4"/>
      <c s="4"/>
      <c s="4"/>
      <c s="93"/>
      <c s="25"/>
      <c s="219" t="s">
        <v>401</v>
      </c>
      <c s="4"/>
      <c s="4"/>
      <c s="219"/>
      <c s="219" t="s">
        <v>8</v>
      </c>
      <c s="106"/>
      <c s="106"/>
      <c s="106"/>
      <c s="253"/>
    </row>
    <row ht="12.75" customHeight="1" s="153" customFormat="1">
      <c s="116" t="s">
        <v>47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3"/>
      <c s="183"/>
      <c s="183"/>
      <c s="183"/>
      <c s="183"/>
      <c s="183"/>
      <c s="183"/>
      <c s="183"/>
      <c s="183"/>
      <c s="183"/>
      <c s="141"/>
      <c s="183"/>
      <c s="183"/>
      <c s="183"/>
      <c s="183"/>
      <c s="18"/>
      <c s="183"/>
      <c s="183"/>
      <c s="183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332</v>
      </c>
      <c s="382"/>
      <c s="251"/>
      <c s="251"/>
      <c s="251"/>
      <c s="251"/>
      <c s="251"/>
      <c s="251"/>
      <c s="251"/>
      <c s="291" t="s">
        <v>490</v>
      </c>
      <c s="251"/>
      <c s="251"/>
      <c s="251"/>
      <c r="P185" s="382"/>
      <c r="R185" s="382"/>
      <c s="120"/>
      <c s="382"/>
      <c r="V185" s="382"/>
      <c r="X185" s="382"/>
      <c r="AK185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33</v>
      </c>
      <c s="382"/>
      <c s="251"/>
      <c s="251"/>
      <c s="251"/>
      <c s="251"/>
      <c s="251"/>
      <c s="251"/>
      <c s="251"/>
      <c s="291" t="s">
        <v>490</v>
      </c>
      <c s="251"/>
      <c s="251"/>
      <c s="251"/>
      <c r="P186" s="382"/>
      <c r="R186" s="382"/>
      <c s="120"/>
      <c s="382"/>
      <c r="V186" s="382"/>
      <c r="X186" s="382"/>
      <c r="AK186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394</v>
      </c>
      <c s="382"/>
      <c s="251"/>
      <c s="251"/>
      <c s="251"/>
      <c s="251"/>
      <c s="251"/>
      <c s="251"/>
      <c s="251"/>
      <c s="291" t="s">
        <v>232</v>
      </c>
      <c s="251"/>
      <c s="251"/>
      <c s="251"/>
      <c r="P187" s="382"/>
      <c r="R187" s="382"/>
      <c s="120"/>
      <c s="382"/>
      <c r="V187" s="382"/>
      <c r="X187" s="382"/>
      <c r="AK187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157</v>
      </c>
      <c s="382"/>
      <c s="251"/>
      <c s="251"/>
      <c s="251"/>
      <c s="251"/>
      <c s="251"/>
      <c s="251"/>
      <c s="251"/>
      <c s="291" t="s">
        <v>511</v>
      </c>
      <c s="251"/>
      <c s="251"/>
      <c s="251"/>
      <c r="P188" s="382"/>
      <c r="R188" s="382"/>
      <c s="120"/>
      <c s="382"/>
      <c r="V188" s="382"/>
      <c r="X188" s="382"/>
      <c r="AK188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152</v>
      </c>
      <c s="382"/>
      <c s="251"/>
      <c s="251"/>
      <c s="251"/>
      <c s="251"/>
      <c s="251"/>
      <c s="251"/>
      <c s="251"/>
      <c s="291" t="s">
        <v>322</v>
      </c>
      <c s="251"/>
      <c s="251"/>
      <c s="251"/>
      <c r="P189" s="382"/>
      <c r="R189" s="382"/>
      <c s="120"/>
      <c s="382"/>
      <c r="V189" s="382"/>
      <c r="X189" s="382"/>
      <c r="AK189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375</v>
      </c>
      <c s="382"/>
      <c s="251"/>
      <c s="251"/>
      <c s="251"/>
      <c s="251"/>
      <c s="251"/>
      <c s="251"/>
      <c s="251"/>
      <c s="291" t="s">
        <v>322</v>
      </c>
      <c s="251"/>
      <c s="251"/>
      <c s="251"/>
      <c r="P190" s="382"/>
      <c r="R190" s="382"/>
      <c s="120"/>
      <c s="382"/>
      <c r="V190" s="382"/>
      <c r="X190" s="382"/>
      <c r="AK190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186</v>
      </c>
      <c s="382"/>
      <c s="251"/>
      <c s="251"/>
      <c s="251"/>
      <c s="251"/>
      <c s="251"/>
      <c s="251"/>
      <c s="251"/>
      <c s="291" t="s">
        <v>410</v>
      </c>
      <c s="251"/>
      <c s="251"/>
      <c s="251"/>
      <c r="P191" s="382"/>
      <c r="R191" s="382"/>
      <c s="120"/>
      <c s="382"/>
      <c r="V191" s="382"/>
      <c r="X191" s="382"/>
      <c r="AK191" s="79">
        <v>66.258</v>
      </c>
      <c s="239"/>
      <c s="239"/>
      <c s="239"/>
      <c s="325">
        <v>61193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404</v>
      </c>
      <c s="382"/>
      <c s="251"/>
      <c s="251"/>
      <c s="251"/>
      <c s="251"/>
      <c s="251"/>
      <c s="251"/>
      <c s="251"/>
      <c s="291" t="s">
        <v>410</v>
      </c>
      <c s="251"/>
      <c s="251"/>
      <c s="251"/>
      <c r="P192" s="382"/>
      <c r="R192" s="382"/>
      <c s="120"/>
      <c s="382"/>
      <c r="V192" s="382"/>
      <c r="X192" s="382"/>
      <c r="AK192" s="79">
        <v>66.364</v>
      </c>
      <c s="239"/>
      <c s="239"/>
      <c s="239"/>
      <c s="325">
        <v>63602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</v>
      </c>
      <c s="382"/>
      <c s="251"/>
      <c s="251"/>
      <c s="251"/>
      <c s="251"/>
      <c s="251"/>
      <c s="251"/>
      <c s="251"/>
      <c s="291" t="s">
        <v>231</v>
      </c>
      <c s="251"/>
      <c s="251"/>
      <c s="251"/>
      <c r="P193" s="382"/>
      <c r="R193" s="382"/>
      <c s="120"/>
      <c s="382"/>
      <c r="V193" s="382"/>
      <c r="X193" s="382"/>
      <c r="AK193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222</v>
      </c>
      <c s="382"/>
      <c s="251"/>
      <c s="251"/>
      <c s="251"/>
      <c s="251"/>
      <c s="251"/>
      <c s="251"/>
      <c s="251"/>
      <c s="291" t="s">
        <v>231</v>
      </c>
      <c s="251"/>
      <c s="251"/>
      <c s="251"/>
      <c r="P194" s="382"/>
      <c r="R194" s="382"/>
      <c s="120"/>
      <c s="382"/>
      <c r="V194" s="382"/>
      <c r="X194" s="382"/>
      <c r="AK194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91</v>
      </c>
      <c s="382"/>
      <c s="251"/>
      <c s="251"/>
      <c s="251"/>
      <c s="251"/>
      <c s="251"/>
      <c s="251"/>
      <c s="251"/>
      <c s="291" t="s">
        <v>277</v>
      </c>
      <c s="251"/>
      <c s="251"/>
      <c s="251"/>
      <c r="P195" s="382"/>
      <c r="R195" s="382"/>
      <c s="120"/>
      <c s="382"/>
      <c r="V195" s="382"/>
      <c r="X195" s="382"/>
      <c r="AK195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337</v>
      </c>
      <c s="382"/>
      <c s="251"/>
      <c s="251"/>
      <c s="251"/>
      <c s="251"/>
      <c s="251"/>
      <c s="251"/>
      <c s="251"/>
      <c s="291" t="s">
        <v>172</v>
      </c>
      <c s="251"/>
      <c s="251"/>
      <c s="251"/>
      <c r="P196" s="382"/>
      <c r="R196" s="382"/>
      <c s="120"/>
      <c s="382"/>
      <c r="V196" s="382"/>
      <c r="X196" s="382"/>
      <c r="AK196" s="79">
        <v>69.482</v>
      </c>
      <c s="239"/>
      <c s="239"/>
      <c s="239"/>
      <c s="325">
        <v>83247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170</v>
      </c>
      <c s="382"/>
      <c s="251"/>
      <c s="251"/>
      <c s="251"/>
      <c s="251"/>
      <c s="251"/>
      <c s="251"/>
      <c s="251"/>
      <c s="291" t="s">
        <v>282</v>
      </c>
      <c s="251"/>
      <c s="251"/>
      <c s="251"/>
      <c r="P197" s="382"/>
      <c r="R197" s="382"/>
      <c s="120"/>
      <c s="382"/>
      <c r="V197" s="382"/>
      <c r="X197" s="382"/>
      <c r="AK197" s="79">
        <v>69.589</v>
      </c>
      <c s="239"/>
      <c s="239"/>
      <c s="239"/>
      <c s="325">
        <v>49406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85"/>
      <c r="L198" s="382" t="s">
        <v>462</v>
      </c>
      <c r="AO198" s="357"/>
      <c s="357"/>
      <c s="357"/>
      <c s="357"/>
      <c s="357"/>
      <c s="357"/>
      <c r="BE198" s="313"/>
    </row>
    <row ht="12.75" customHeight="1" s="153" customFormat="1">
      <c s="200" t="s">
        <v>111</v>
      </c>
      <c s="382"/>
      <c s="251"/>
      <c s="251"/>
      <c s="251"/>
      <c s="251"/>
      <c s="251"/>
      <c s="251"/>
      <c s="251"/>
      <c s="291" t="s">
        <v>84</v>
      </c>
      <c s="251"/>
      <c s="251"/>
      <c s="251"/>
      <c r="P199" s="382"/>
      <c r="R199" s="382"/>
      <c s="120"/>
      <c s="382"/>
      <c r="V199" s="382"/>
      <c r="X199" s="382"/>
      <c r="AK199" s="79">
        <v>69.696</v>
      </c>
      <c s="239"/>
      <c s="239"/>
      <c s="239"/>
      <c s="325">
        <v>38101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431</v>
      </c>
      <c s="382"/>
      <c s="251"/>
      <c s="251"/>
      <c s="251"/>
      <c s="251"/>
      <c s="251"/>
      <c s="251"/>
      <c s="251"/>
      <c s="291" t="s">
        <v>110</v>
      </c>
      <c s="251"/>
      <c s="251"/>
      <c s="251"/>
      <c r="P200" s="382"/>
      <c r="R200" s="382"/>
      <c s="120"/>
      <c s="382"/>
      <c r="V200" s="382"/>
      <c r="X200" s="382"/>
      <c r="AK200" s="79">
        <v>70.149</v>
      </c>
      <c s="239"/>
      <c s="239"/>
      <c s="239"/>
      <c s="325">
        <v>61174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108</v>
      </c>
      <c s="382"/>
      <c s="251"/>
      <c s="251"/>
      <c s="251"/>
      <c s="251"/>
      <c s="251"/>
      <c s="251"/>
      <c s="251"/>
      <c s="291" t="s">
        <v>227</v>
      </c>
      <c s="251"/>
      <c s="251"/>
      <c s="251"/>
      <c r="P201" s="382"/>
      <c r="R201" s="382"/>
      <c s="120"/>
      <c s="382"/>
      <c r="V201" s="382"/>
      <c r="X201" s="382"/>
      <c r="AK201" s="79">
        <v>70.389</v>
      </c>
      <c s="239"/>
      <c s="239"/>
      <c s="239"/>
      <c s="325">
        <v>58280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52</v>
      </c>
      <c s="382"/>
      <c s="251"/>
      <c s="251"/>
      <c s="251"/>
      <c s="251"/>
      <c s="251"/>
      <c s="251"/>
      <c s="251"/>
      <c s="291" t="s">
        <v>69</v>
      </c>
      <c s="251"/>
      <c s="251"/>
      <c s="251"/>
      <c r="P202" s="382"/>
      <c r="R202" s="382"/>
      <c s="120"/>
      <c s="382"/>
      <c r="V202" s="382"/>
      <c r="X202" s="382"/>
      <c r="AK202" s="79">
        <v>70.762</v>
      </c>
      <c s="239"/>
      <c s="239"/>
      <c s="239"/>
      <c s="325">
        <v>72432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260</v>
      </c>
      <c s="382"/>
      <c s="251"/>
      <c s="251"/>
      <c s="251"/>
      <c s="251"/>
      <c s="251"/>
      <c s="251"/>
      <c s="251"/>
      <c s="291" t="s">
        <v>69</v>
      </c>
      <c s="251"/>
      <c s="251"/>
      <c s="251"/>
      <c r="P203" s="382"/>
      <c r="R203" s="382"/>
      <c s="120"/>
      <c s="382"/>
      <c r="V203" s="382"/>
      <c r="X203" s="382"/>
      <c r="AK203" s="79">
        <v>70.895</v>
      </c>
      <c s="239"/>
      <c s="239"/>
      <c s="239"/>
      <c s="325">
        <v>65719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275</v>
      </c>
      <c s="382"/>
      <c s="251"/>
      <c s="251"/>
      <c s="251"/>
      <c s="251"/>
      <c s="251"/>
      <c s="251"/>
      <c s="251"/>
      <c s="291" t="s">
        <v>38</v>
      </c>
      <c s="251"/>
      <c s="251"/>
      <c s="251"/>
      <c r="P204" s="382"/>
      <c r="R204" s="382"/>
      <c s="120"/>
      <c s="382"/>
      <c r="V204" s="382"/>
      <c r="X204" s="382"/>
      <c r="AK204" s="79">
        <v>71.162</v>
      </c>
      <c s="239"/>
      <c s="239"/>
      <c s="239"/>
      <c s="325">
        <v>106230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319</v>
      </c>
      <c s="382"/>
      <c s="251"/>
      <c s="251"/>
      <c s="251"/>
      <c s="251"/>
      <c s="251"/>
      <c s="251"/>
      <c s="251"/>
      <c s="291" t="s">
        <v>422</v>
      </c>
      <c s="251"/>
      <c s="251"/>
      <c s="251"/>
      <c r="P205" s="382"/>
      <c r="R205" s="382"/>
      <c s="120"/>
      <c s="382"/>
      <c r="V205" s="382"/>
      <c r="X205" s="382"/>
      <c r="AK205" s="79">
        <v>71.401</v>
      </c>
      <c s="239"/>
      <c s="239"/>
      <c s="239"/>
      <c s="325">
        <v>177426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85"/>
      <c r="L206" s="382" t="s">
        <v>285</v>
      </c>
      <c r="AO206" s="357"/>
      <c s="357"/>
      <c s="357"/>
      <c s="357"/>
      <c s="357"/>
      <c s="357"/>
      <c r="BE206" s="313"/>
    </row>
    <row ht="12.75" customHeight="1" s="153" customFormat="1">
      <c s="200" t="s">
        <v>246</v>
      </c>
      <c s="382"/>
      <c s="251"/>
      <c s="251"/>
      <c s="251"/>
      <c s="251"/>
      <c s="251"/>
      <c s="251"/>
      <c s="251"/>
      <c s="291" t="s">
        <v>427</v>
      </c>
      <c s="251"/>
      <c s="251"/>
      <c s="251"/>
      <c r="P207" s="382"/>
      <c r="R207" s="382"/>
      <c s="120"/>
      <c s="382"/>
      <c r="V207" s="382"/>
      <c r="X207" s="382"/>
      <c r="AK207" s="79">
        <v>72.467</v>
      </c>
      <c s="239"/>
      <c s="239"/>
      <c s="239"/>
      <c s="325">
        <v>172681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0</v>
      </c>
      <c s="382"/>
      <c s="251"/>
      <c s="251"/>
      <c s="251"/>
      <c s="251"/>
      <c s="251"/>
      <c s="251"/>
      <c s="251"/>
      <c s="291" t="s">
        <v>441</v>
      </c>
      <c s="251"/>
      <c s="251"/>
      <c s="251"/>
      <c r="P208" s="382"/>
      <c r="R208" s="382"/>
      <c s="120"/>
      <c s="382"/>
      <c r="V208" s="382"/>
      <c r="X208" s="382"/>
      <c r="AK208" s="79">
        <v>72.894</v>
      </c>
      <c s="239"/>
      <c s="239"/>
      <c s="239"/>
      <c s="325">
        <v>27059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85"/>
      <c r="AO209" s="357"/>
      <c s="357"/>
      <c s="357"/>
      <c s="357"/>
      <c s="357"/>
      <c s="357"/>
      <c r="BE209" s="313"/>
    </row>
    <row ht="12.75" customHeight="1" s="153" customFormat="1">
      <c s="116" t="s">
        <v>488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3"/>
      <c s="183"/>
      <c s="183"/>
      <c s="183"/>
      <c s="183"/>
      <c s="183"/>
      <c s="183"/>
      <c s="183"/>
      <c s="183"/>
      <c s="183"/>
      <c s="141"/>
      <c s="183"/>
      <c s="183"/>
      <c s="41"/>
      <c s="41"/>
      <c s="252"/>
      <c s="41"/>
      <c s="41"/>
      <c s="41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276</v>
      </c>
      <c s="382"/>
      <c s="251"/>
      <c s="251"/>
      <c s="251"/>
      <c s="251"/>
      <c s="251"/>
      <c s="251"/>
      <c s="251"/>
      <c s="291" t="s">
        <v>179</v>
      </c>
      <c s="251"/>
      <c s="251"/>
      <c s="251"/>
      <c r="P211" s="382"/>
      <c r="R211" s="382"/>
      <c s="120"/>
      <c s="382"/>
      <c r="V211" s="382"/>
      <c r="X211" s="382"/>
      <c r="AK211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59</v>
      </c>
      <c s="382"/>
      <c s="251"/>
      <c s="251"/>
      <c s="251"/>
      <c s="251"/>
      <c s="251"/>
      <c s="251"/>
      <c s="251"/>
      <c s="291" t="s">
        <v>28</v>
      </c>
      <c s="251"/>
      <c s="251"/>
      <c s="251"/>
      <c r="P212" s="382"/>
      <c r="R212" s="382"/>
      <c s="120"/>
      <c s="382"/>
      <c r="V212" s="382"/>
      <c r="X212" s="382"/>
      <c r="AK212" s="79">
        <v>72.361</v>
      </c>
      <c s="239"/>
      <c s="239"/>
      <c s="239"/>
      <c s="325">
        <v>141499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75</v>
      </c>
      <c s="382"/>
      <c s="251"/>
      <c s="251"/>
      <c s="251"/>
      <c s="251"/>
      <c s="251"/>
      <c s="251"/>
      <c s="251"/>
      <c s="291" t="s">
        <v>6</v>
      </c>
      <c s="251"/>
      <c s="251"/>
      <c s="251"/>
      <c r="P213" s="382"/>
      <c r="R213" s="382"/>
      <c s="120"/>
      <c s="382"/>
      <c r="V213" s="382"/>
      <c r="X213" s="382"/>
      <c r="AK213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29"/>
      <c s="229"/>
      <c s="229"/>
      <c s="229"/>
      <c s="313"/>
    </row>
    <row ht="12.75" customHeight="1" s="153" customFormat="1">
      <c s="200" t="s">
        <v>300</v>
      </c>
      <c s="382"/>
      <c s="251"/>
      <c s="251"/>
      <c s="251"/>
      <c s="251"/>
      <c s="251"/>
      <c s="251"/>
      <c s="251"/>
      <c s="291" t="s">
        <v>420</v>
      </c>
      <c s="251"/>
      <c s="251"/>
      <c s="251"/>
      <c r="P214" s="382"/>
      <c r="R214" s="382"/>
      <c s="120"/>
      <c s="382"/>
      <c r="V214" s="382"/>
      <c r="X214" s="382"/>
      <c r="AK214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384</v>
      </c>
      <c s="382"/>
      <c s="251"/>
      <c s="251"/>
      <c s="251"/>
      <c s="251"/>
      <c s="251"/>
      <c s="251"/>
      <c s="251"/>
      <c s="291" t="s">
        <v>99</v>
      </c>
      <c s="251"/>
      <c s="251"/>
      <c s="251"/>
      <c r="P215" s="382"/>
      <c r="R215" s="382"/>
      <c s="120"/>
      <c s="382"/>
      <c r="V215" s="382"/>
      <c r="X215" s="382"/>
      <c r="AK215" s="79">
        <v>72.947</v>
      </c>
      <c s="239"/>
      <c s="239"/>
      <c s="239"/>
      <c s="325">
        <v>140388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296</v>
      </c>
      <c s="382"/>
      <c s="251"/>
      <c s="251"/>
      <c s="251"/>
      <c s="251"/>
      <c s="251"/>
      <c s="251"/>
      <c s="251"/>
      <c s="326" t="s">
        <v>325</v>
      </c>
      <c s="251"/>
      <c s="251"/>
      <c s="251"/>
      <c r="P216" s="382"/>
      <c r="R216" s="382"/>
      <c s="120"/>
      <c s="382"/>
      <c r="V216" s="382"/>
      <c r="X216" s="382"/>
      <c r="AK216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143</v>
      </c>
      <c s="382"/>
      <c s="382"/>
      <c s="382"/>
      <c s="382"/>
      <c s="382"/>
      <c s="382"/>
      <c s="382"/>
      <c s="382"/>
      <c s="382" t="s">
        <v>81</v>
      </c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382"/>
      <c s="180">
        <v>73.134</v>
      </c>
      <c s="357"/>
      <c s="180"/>
      <c s="180"/>
      <c s="180">
        <v>114765</v>
      </c>
      <c s="180"/>
      <c s="357"/>
      <c s="180"/>
      <c s="180"/>
      <c s="180"/>
      <c s="172"/>
      <c s="345"/>
      <c s="172"/>
      <c s="172"/>
      <c s="48"/>
      <c s="172"/>
      <c s="345"/>
      <c s="172"/>
      <c s="172"/>
      <c s="172"/>
      <c s="139"/>
    </row>
    <row ht="12.75" customHeight="1" s="153" customFormat="1">
      <c s="200" t="s">
        <v>433</v>
      </c>
      <c s="382"/>
      <c s="251"/>
      <c s="251"/>
      <c s="251"/>
      <c s="251"/>
      <c s="251"/>
      <c s="251"/>
      <c s="251"/>
      <c s="291" t="s">
        <v>205</v>
      </c>
      <c s="251"/>
      <c s="251"/>
      <c s="251"/>
      <c r="P218" s="382"/>
      <c r="R218" s="382"/>
      <c s="120"/>
      <c s="382"/>
      <c r="V218" s="382"/>
      <c r="X218" s="382"/>
      <c r="AK218" s="79">
        <v>73.48</v>
      </c>
      <c s="239"/>
      <c s="239"/>
      <c s="239"/>
      <c s="325">
        <v>121277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236</v>
      </c>
      <c s="382"/>
      <c s="251"/>
      <c s="251"/>
      <c s="251"/>
      <c s="251"/>
      <c s="251"/>
      <c s="251"/>
      <c s="251"/>
      <c s="291" t="s">
        <v>261</v>
      </c>
      <c s="251"/>
      <c s="251"/>
      <c s="251"/>
      <c r="P219" s="382"/>
      <c r="R219" s="382"/>
      <c s="120"/>
      <c s="382"/>
      <c r="V219" s="382"/>
      <c r="X219" s="382"/>
      <c r="AK219" s="79">
        <v>73.88</v>
      </c>
      <c s="239"/>
      <c s="239"/>
      <c s="239"/>
      <c s="325">
        <v>77505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424</v>
      </c>
      <c s="382"/>
      <c s="251"/>
      <c s="251"/>
      <c s="251"/>
      <c s="251"/>
      <c s="251"/>
      <c s="251"/>
      <c s="251"/>
      <c s="291" t="s">
        <v>105</v>
      </c>
      <c s="251"/>
      <c s="251"/>
      <c s="251"/>
      <c r="P220" s="382"/>
      <c r="R220" s="382"/>
      <c s="120"/>
      <c s="382"/>
      <c r="V220" s="382"/>
      <c r="X220" s="382"/>
      <c r="AK220" s="79">
        <v>74.12</v>
      </c>
      <c s="239"/>
      <c s="239"/>
      <c s="239"/>
      <c s="325">
        <v>178848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85"/>
      <c r="L221" s="382" t="s">
        <v>13</v>
      </c>
      <c r="AO221" s="357"/>
      <c s="357"/>
      <c s="357"/>
      <c s="357"/>
      <c s="357"/>
      <c s="357"/>
      <c r="BE221" s="313"/>
    </row>
    <row ht="12.75" customHeight="1" s="153" customFormat="1">
      <c s="200" t="s">
        <v>360</v>
      </c>
      <c s="382"/>
      <c s="251"/>
      <c s="251"/>
      <c s="251"/>
      <c s="251"/>
      <c s="251"/>
      <c s="251"/>
      <c s="251"/>
      <c s="291" t="s">
        <v>248</v>
      </c>
      <c s="251"/>
      <c s="251"/>
      <c s="251"/>
      <c r="P222" s="382"/>
      <c r="R222" s="382"/>
      <c s="120"/>
      <c s="382"/>
      <c r="V222" s="382"/>
      <c r="X222" s="382"/>
      <c r="AK222" s="79">
        <v>74.333</v>
      </c>
      <c s="239"/>
      <c s="239"/>
      <c s="239"/>
      <c s="325">
        <v>201948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318</v>
      </c>
      <c s="382"/>
      <c s="251"/>
      <c s="251"/>
      <c s="251"/>
      <c s="251"/>
      <c s="251"/>
      <c s="251"/>
      <c s="251"/>
      <c s="291" t="s">
        <v>291</v>
      </c>
      <c s="251"/>
      <c s="251"/>
      <c s="251"/>
      <c r="P223" s="382"/>
      <c r="R223" s="382"/>
      <c s="120"/>
      <c s="382"/>
      <c r="V223" s="382"/>
      <c r="X223" s="382"/>
      <c r="AK223" s="79">
        <v>74.813</v>
      </c>
      <c s="239"/>
      <c s="239"/>
      <c s="239"/>
      <c s="325">
        <v>56700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271</v>
      </c>
      <c s="382"/>
      <c s="251"/>
      <c s="251"/>
      <c s="251"/>
      <c s="251"/>
      <c s="251"/>
      <c s="251"/>
      <c s="251"/>
      <c s="291" t="s">
        <v>124</v>
      </c>
      <c s="251"/>
      <c s="251"/>
      <c s="251"/>
      <c r="P224" s="382"/>
      <c r="R224" s="382"/>
      <c s="120"/>
      <c s="382"/>
      <c r="V224" s="382"/>
      <c r="X224" s="382"/>
      <c r="AK224" s="79">
        <v>75.239</v>
      </c>
      <c s="239"/>
      <c s="239"/>
      <c s="239"/>
      <c s="325">
        <v>59227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208</v>
      </c>
      <c s="382"/>
      <c s="251"/>
      <c s="251"/>
      <c s="251"/>
      <c s="251"/>
      <c s="251"/>
      <c s="251"/>
      <c s="251"/>
      <c s="291" t="s">
        <v>31</v>
      </c>
      <c s="251"/>
      <c s="251"/>
      <c s="251"/>
      <c r="P225" s="382"/>
      <c r="R225" s="382"/>
      <c s="120"/>
      <c s="382"/>
      <c r="V225" s="382"/>
      <c r="X225" s="382"/>
      <c r="AK225" s="79">
        <v>75.453</v>
      </c>
      <c s="239"/>
      <c s="239"/>
      <c s="239"/>
      <c s="325">
        <v>129294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361</v>
      </c>
      <c s="382"/>
      <c s="251"/>
      <c s="251"/>
      <c s="251"/>
      <c s="251"/>
      <c s="251"/>
      <c s="251"/>
      <c s="251"/>
      <c s="291" t="s">
        <v>380</v>
      </c>
      <c s="251"/>
      <c s="251"/>
      <c s="251"/>
      <c r="P226" s="382"/>
      <c r="R226" s="382"/>
      <c s="120"/>
      <c s="382"/>
      <c r="V226" s="382"/>
      <c r="X226" s="382"/>
      <c r="AK226" s="79">
        <v>75.586</v>
      </c>
      <c s="239"/>
      <c s="239"/>
      <c s="239"/>
      <c s="325">
        <v>98629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336</v>
      </c>
      <c s="382"/>
      <c s="251"/>
      <c s="251"/>
      <c s="251"/>
      <c s="251"/>
      <c s="251"/>
      <c s="251"/>
      <c s="251"/>
      <c s="291" t="s">
        <v>18</v>
      </c>
      <c s="251"/>
      <c s="251"/>
      <c s="251"/>
      <c r="P227" s="382"/>
      <c r="R227" s="382"/>
      <c s="120"/>
      <c s="382"/>
      <c r="V227" s="382"/>
      <c r="X227" s="382"/>
      <c r="AK227" s="79">
        <v>75.826</v>
      </c>
      <c s="239"/>
      <c s="239"/>
      <c s="239"/>
      <c s="325">
        <v>34502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85"/>
      <c r="BE228" s="313"/>
    </row>
    <row ht="12.75" customHeight="1" s="153" customFormat="1">
      <c s="385"/>
      <c r="BE229" s="313"/>
    </row>
    <row ht="12.75" customHeight="1" s="153" customFormat="1">
      <c s="385"/>
      <c r="BE230" s="313"/>
    </row>
    <row ht="12.75" customHeight="1" s="153" customFormat="1">
      <c s="385"/>
      <c r="BE231" s="313"/>
    </row>
    <row ht="12.75" customHeight="1" s="153" customFormat="1">
      <c s="385"/>
      <c r="BE232" s="313"/>
    </row>
    <row ht="12.75" customHeight="1" s="153" customFormat="1">
      <c s="385"/>
      <c r="BE233" s="313"/>
    </row>
    <row ht="12.75" customHeight="1" s="148" customFormat="1">
      <c s="210"/>
      <c s="265"/>
      <c s="152"/>
      <c s="152"/>
      <c s="152"/>
      <c s="152"/>
      <c s="152"/>
      <c s="152"/>
      <c s="152"/>
      <c s="231"/>
      <c s="152"/>
      <c s="152"/>
      <c s="152"/>
      <c s="52"/>
      <c s="52"/>
      <c s="265"/>
      <c s="52"/>
      <c s="265"/>
      <c s="22"/>
      <c s="265"/>
      <c s="52"/>
      <c s="265"/>
      <c s="52"/>
      <c s="265"/>
      <c s="52"/>
      <c s="52"/>
      <c s="52"/>
      <c s="52"/>
      <c s="52"/>
      <c s="52"/>
      <c s="52"/>
      <c s="52"/>
      <c s="52"/>
      <c s="52"/>
      <c s="52"/>
      <c s="52"/>
      <c s="52"/>
      <c s="165"/>
      <c s="52"/>
      <c s="52"/>
      <c s="52"/>
      <c s="52"/>
      <c s="22"/>
      <c s="52"/>
      <c s="52"/>
      <c s="52"/>
      <c s="52"/>
      <c s="254"/>
      <c s="52"/>
      <c s="52"/>
      <c s="52"/>
      <c s="52"/>
      <c s="254"/>
      <c s="52"/>
      <c s="52"/>
      <c s="52"/>
      <c s="40"/>
      <c s="102"/>
      <c s="102"/>
      <c s="102"/>
    </row>
    <row ht="12.75" customHeight="1" s="148" customFormat="1">
      <c s="268" t="s">
        <v>93</v>
      </c>
      <c s="374"/>
      <c s="339"/>
      <c s="339"/>
      <c s="339"/>
      <c s="339"/>
      <c s="374"/>
      <c s="155"/>
      <c s="155"/>
      <c s="68" t="s">
        <v>480</v>
      </c>
      <c s="329"/>
      <c s="329"/>
      <c s="329"/>
      <c s="366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68"/>
      <c s="68"/>
      <c s="68"/>
      <c s="68"/>
      <c s="68"/>
      <c s="68"/>
      <c s="90"/>
      <c s="90" t="s">
        <v>35</v>
      </c>
      <c s="374"/>
      <c s="374"/>
      <c s="68"/>
      <c s="155"/>
      <c s="50"/>
      <c s="50"/>
      <c s="68" t="s">
        <v>385</v>
      </c>
      <c s="329"/>
      <c s="309"/>
      <c s="329"/>
      <c s="329"/>
      <c s="296"/>
      <c s="89"/>
      <c s="296"/>
      <c s="290"/>
      <c s="290"/>
      <c s="39"/>
      <c s="309"/>
      <c s="94"/>
      <c s="94"/>
      <c s="61"/>
      <c s="102"/>
      <c s="102"/>
      <c s="102"/>
    </row>
    <row ht="12.75" customHeight="1" s="148" customFormat="1">
      <c s="330" t="s">
        <v>272</v>
      </c>
      <c s="226"/>
      <c s="287"/>
      <c s="103"/>
      <c s="103"/>
      <c s="103"/>
      <c s="103"/>
      <c s="24"/>
      <c s="24"/>
      <c s="327" t="s">
        <v>423</v>
      </c>
      <c s="191"/>
      <c s="191"/>
      <c s="191"/>
      <c s="220"/>
      <c s="191"/>
      <c s="191"/>
      <c s="191"/>
      <c s="191"/>
      <c s="191"/>
      <c s="191"/>
      <c s="191"/>
      <c s="191"/>
      <c s="191"/>
      <c s="191"/>
      <c s="191"/>
      <c s="191"/>
      <c s="191"/>
      <c s="191"/>
      <c s="327"/>
      <c s="34"/>
      <c s="327"/>
      <c s="327"/>
      <c s="327"/>
      <c s="327"/>
      <c s="358"/>
      <c s="317" t="s">
        <v>123</v>
      </c>
      <c s="226"/>
      <c s="226"/>
      <c s="327"/>
      <c s="24"/>
      <c s="307"/>
      <c s="307"/>
      <c s="327" t="s">
        <v>204</v>
      </c>
      <c s="191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 s="148" customFormat="1">
      <c s="63" t="s">
        <v>270</v>
      </c>
      <c s="24"/>
      <c s="24"/>
      <c s="24"/>
      <c s="24"/>
      <c s="24"/>
      <c s="24"/>
      <c s="24"/>
      <c s="24"/>
      <c s="327" t="s">
        <v>468</v>
      </c>
      <c s="146"/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27"/>
      <c s="34"/>
      <c s="327"/>
      <c s="69"/>
      <c s="327"/>
      <c s="191"/>
      <c s="191"/>
      <c s="150" t="s">
        <v>356</v>
      </c>
      <c s="307"/>
      <c s="307"/>
      <c s="226"/>
      <c s="310"/>
      <c s="310"/>
      <c s="310"/>
      <c s="327" t="s">
        <v>292</v>
      </c>
      <c s="14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 s="148" customFormat="1">
      <c s="63" t="s">
        <v>369</v>
      </c>
      <c s="24"/>
      <c s="24"/>
      <c s="24"/>
      <c s="24"/>
      <c s="24"/>
      <c s="24"/>
      <c s="24"/>
      <c s="24"/>
      <c s="327" t="s">
        <v>353</v>
      </c>
      <c s="146"/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27"/>
      <c s="189"/>
      <c s="191"/>
      <c s="69"/>
      <c s="191"/>
      <c s="191"/>
      <c s="191"/>
      <c s="278" t="s">
        <v>159</v>
      </c>
      <c s="307"/>
      <c s="307"/>
      <c s="380"/>
      <c s="24"/>
      <c s="307"/>
      <c s="307"/>
      <c s="380" t="s">
        <v>158</v>
      </c>
      <c s="191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>
      <c s="125" t="s">
        <v>343</v>
      </c>
      <c s="308"/>
      <c s="308"/>
      <c s="308"/>
      <c s="83"/>
      <c s="308"/>
      <c s="308"/>
      <c s="308"/>
      <c s="308"/>
      <c s="308"/>
      <c s="308"/>
      <c s="308"/>
      <c s="308"/>
      <c s="83"/>
      <c s="15" t="s">
        <v>292</v>
      </c>
      <c s="170"/>
      <c s="170"/>
      <c s="170"/>
      <c s="170"/>
      <c s="170"/>
      <c s="289"/>
      <c s="289"/>
      <c s="289"/>
      <c s="289"/>
      <c s="289"/>
      <c s="87"/>
      <c s="87"/>
      <c s="87"/>
      <c s="87"/>
      <c s="84"/>
      <c s="87"/>
      <c s="15"/>
      <c s="87"/>
      <c s="87"/>
      <c s="87"/>
      <c s="87"/>
      <c s="59"/>
      <c s="59"/>
      <c s="59"/>
      <c s="87"/>
      <c s="59"/>
      <c s="59"/>
      <c s="59"/>
      <c s="87"/>
      <c s="113"/>
      <c s="87"/>
      <c s="87"/>
      <c s="59"/>
      <c s="242"/>
      <c s="59"/>
      <c s="98"/>
      <c s="98"/>
      <c s="236"/>
      <c s="113"/>
      <c s="245"/>
      <c s="245"/>
      <c s="105"/>
      <c s="102"/>
      <c s="102"/>
      <c s="102"/>
    </row>
    <row ht="12.75" customHeight="1" s="28" customFormat="1">
      <c s="340"/>
      <c s="251"/>
      <c s="251"/>
      <c s="251"/>
      <c s="387"/>
      <c s="251"/>
      <c s="251"/>
      <c s="251"/>
      <c s="251"/>
      <c s="251"/>
      <c s="251"/>
      <c s="251"/>
      <c s="251"/>
      <c s="387"/>
      <c s="251"/>
      <c s="340"/>
      <c s="251"/>
      <c s="251"/>
      <c s="251"/>
      <c s="251"/>
      <c s="251"/>
      <c s="340"/>
      <c s="251"/>
      <c s="251"/>
      <c s="340"/>
      <c s="251"/>
      <c s="251"/>
      <c s="251"/>
      <c s="251"/>
      <c s="246"/>
      <c s="251"/>
      <c s="208"/>
      <c s="251"/>
      <c s="340"/>
      <c s="340"/>
      <c s="340"/>
      <c s="102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</row>
    <row ht="12.75" customHeight="1" s="28" customFormat="1">
      <c s="95" t="s">
        <v>121</v>
      </c>
      <c s="346"/>
      <c s="346"/>
      <c s="346"/>
      <c s="36"/>
      <c s="346"/>
      <c s="346"/>
      <c s="346"/>
      <c s="346"/>
      <c s="346" t="s">
        <v>141</v>
      </c>
      <c s="346"/>
      <c s="346"/>
      <c s="346"/>
      <c s="346"/>
      <c s="346"/>
      <c s="36"/>
      <c s="346"/>
      <c s="346"/>
      <c s="346"/>
      <c s="346"/>
      <c s="346"/>
      <c s="36"/>
      <c s="346"/>
      <c s="346"/>
      <c s="36"/>
      <c s="346"/>
      <c s="346"/>
      <c s="346"/>
      <c s="346"/>
      <c s="346"/>
      <c s="346"/>
      <c s="346"/>
      <c s="346"/>
      <c s="36"/>
      <c s="36"/>
      <c s="261" t="s">
        <v>481</v>
      </c>
      <c s="127"/>
      <c s="127"/>
      <c s="127"/>
      <c s="127"/>
      <c s="127"/>
      <c s="235"/>
      <c s="157" t="s">
        <v>297</v>
      </c>
      <c s="321"/>
      <c s="321"/>
      <c s="321"/>
      <c s="388"/>
      <c s="157"/>
      <c s="157" t="s">
        <v>297</v>
      </c>
      <c s="321"/>
      <c s="321"/>
      <c s="157"/>
      <c s="157" t="s">
        <v>90</v>
      </c>
      <c s="42"/>
      <c s="42"/>
      <c s="42"/>
      <c s="13"/>
    </row>
    <row ht="12.75" customHeight="1" s="153" customFormat="1">
      <c s="349"/>
      <c s="25"/>
      <c s="25"/>
      <c s="25"/>
      <c s="99"/>
      <c s="25"/>
      <c s="25"/>
      <c s="25"/>
      <c s="25"/>
      <c s="25"/>
      <c s="25"/>
      <c s="25"/>
      <c s="25"/>
      <c s="25"/>
      <c s="25"/>
      <c s="99"/>
      <c s="25"/>
      <c s="25"/>
      <c s="25"/>
      <c s="25"/>
      <c s="25"/>
      <c s="99"/>
      <c s="25"/>
      <c s="25"/>
      <c s="99"/>
      <c s="186"/>
      <c s="25"/>
      <c s="25"/>
      <c s="25"/>
      <c s="25"/>
      <c s="25"/>
      <c s="25"/>
      <c s="25"/>
      <c s="99"/>
      <c s="99"/>
      <c s="99"/>
      <c s="393" t="s">
        <v>88</v>
      </c>
      <c s="393"/>
      <c s="393"/>
      <c s="393"/>
      <c s="306"/>
      <c s="306"/>
      <c s="219" t="s">
        <v>254</v>
      </c>
      <c s="4"/>
      <c s="4"/>
      <c s="4"/>
      <c s="93"/>
      <c s="25"/>
      <c s="219" t="s">
        <v>401</v>
      </c>
      <c s="4"/>
      <c s="4"/>
      <c s="219"/>
      <c s="219" t="s">
        <v>8</v>
      </c>
      <c s="106"/>
      <c s="106"/>
      <c s="106"/>
      <c s="253"/>
    </row>
    <row ht="12.75" customHeight="1" s="153" customFormat="1">
      <c s="116" t="s">
        <v>95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3"/>
      <c s="183"/>
      <c s="183"/>
      <c s="183"/>
      <c s="183"/>
      <c s="183"/>
      <c s="183"/>
      <c s="183"/>
      <c s="183"/>
      <c s="183"/>
      <c s="141"/>
      <c s="183"/>
      <c s="183"/>
      <c s="183"/>
      <c s="183"/>
      <c s="18"/>
      <c s="183"/>
      <c s="183"/>
      <c s="183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1</v>
      </c>
      <c s="382"/>
      <c s="251"/>
      <c s="251"/>
      <c s="251"/>
      <c s="251"/>
      <c s="251"/>
      <c s="251"/>
      <c s="251"/>
      <c s="291" t="s">
        <v>304</v>
      </c>
      <c s="251"/>
      <c s="251"/>
      <c s="251"/>
      <c r="P244" s="382"/>
      <c r="R244" s="382"/>
      <c s="120"/>
      <c s="382"/>
      <c r="V244" s="382"/>
      <c r="X244" s="382"/>
      <c r="AK244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447</v>
      </c>
      <c s="382"/>
      <c s="251"/>
      <c s="251"/>
      <c s="251"/>
      <c s="251"/>
      <c s="251"/>
      <c s="251"/>
      <c s="251"/>
      <c s="291" t="s">
        <v>55</v>
      </c>
      <c s="251"/>
      <c s="251"/>
      <c s="251"/>
      <c r="P245" s="382"/>
      <c r="R245" s="382"/>
      <c s="120"/>
      <c s="382"/>
      <c r="V245" s="382"/>
      <c r="X245" s="382"/>
      <c r="AK245" s="79">
        <v>74.44</v>
      </c>
      <c s="239"/>
      <c s="239"/>
      <c s="239"/>
      <c s="325">
        <v>82403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252</v>
      </c>
      <c s="382"/>
      <c s="251"/>
      <c s="251"/>
      <c s="251"/>
      <c s="251"/>
      <c s="251"/>
      <c s="251"/>
      <c s="251"/>
      <c s="291" t="s">
        <v>377</v>
      </c>
      <c s="251"/>
      <c s="251"/>
      <c s="251"/>
      <c r="P246" s="382"/>
      <c r="R246" s="382"/>
      <c s="120"/>
      <c s="382"/>
      <c r="V246" s="382"/>
      <c r="X246" s="382"/>
      <c r="AK246" s="79">
        <v>74.6</v>
      </c>
      <c s="239"/>
      <c s="239"/>
      <c s="239"/>
      <c s="325">
        <v>85985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36</v>
      </c>
      <c s="382"/>
      <c s="251"/>
      <c s="251"/>
      <c s="251"/>
      <c s="251"/>
      <c s="251"/>
      <c s="251"/>
      <c s="251"/>
      <c s="291" t="s">
        <v>239</v>
      </c>
      <c s="251"/>
      <c s="251"/>
      <c s="251"/>
      <c r="P247" s="382"/>
      <c r="R247" s="382"/>
      <c s="120"/>
      <c s="382"/>
      <c r="V247" s="382"/>
      <c r="X247" s="382"/>
      <c r="AK247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310</v>
      </c>
      <c s="382"/>
      <c s="251"/>
      <c s="251"/>
      <c s="251"/>
      <c s="251"/>
      <c s="251"/>
      <c s="251"/>
      <c s="251"/>
      <c s="291" t="s">
        <v>119</v>
      </c>
      <c s="251"/>
      <c s="251"/>
      <c s="251"/>
      <c r="P248" s="382"/>
      <c r="R248" s="382"/>
      <c s="120"/>
      <c s="382"/>
      <c r="V248" s="382"/>
      <c r="X248" s="382"/>
      <c r="AK248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85"/>
      <c r="AO249" s="357"/>
      <c s="357"/>
      <c s="357"/>
      <c s="357"/>
      <c s="357"/>
      <c s="357"/>
      <c r="BE249" s="313"/>
    </row>
    <row ht="12.75" customHeight="1" s="153" customFormat="1">
      <c s="116" t="s">
        <v>428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"/>
      <c s="18"/>
      <c s="183"/>
      <c s="183"/>
      <c s="183"/>
      <c s="183"/>
      <c s="183"/>
      <c s="183"/>
      <c s="183"/>
      <c s="183"/>
      <c s="141"/>
      <c s="183"/>
      <c s="183"/>
      <c s="41"/>
      <c s="41"/>
      <c s="252"/>
      <c s="41"/>
      <c s="41"/>
      <c s="41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453</v>
      </c>
      <c s="382"/>
      <c s="251"/>
      <c s="251"/>
      <c s="251"/>
      <c s="251"/>
      <c s="251"/>
      <c s="251"/>
      <c s="251"/>
      <c s="291" t="s">
        <v>4</v>
      </c>
      <c s="251"/>
      <c s="251"/>
      <c s="251"/>
      <c r="P251" s="382"/>
      <c r="R251" s="382"/>
      <c s="120"/>
      <c s="382"/>
      <c r="V251" s="382"/>
      <c r="X251" s="382"/>
      <c r="AK251" s="79">
        <v>68.15</v>
      </c>
      <c s="239"/>
      <c s="239"/>
      <c s="239"/>
      <c s="325">
        <v>56419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457</v>
      </c>
      <c s="382"/>
      <c s="251"/>
      <c s="251"/>
      <c s="251"/>
      <c s="251"/>
      <c s="251"/>
      <c s="251"/>
      <c s="251"/>
      <c s="291" t="s">
        <v>156</v>
      </c>
      <c s="251"/>
      <c s="251"/>
      <c s="251"/>
      <c r="P252" s="382"/>
      <c r="R252" s="382"/>
      <c s="120"/>
      <c s="382"/>
      <c r="V252" s="382"/>
      <c r="X252" s="382"/>
      <c r="AK252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218</v>
      </c>
      <c s="382"/>
      <c s="251"/>
      <c s="251"/>
      <c s="251"/>
      <c s="251"/>
      <c s="251"/>
      <c s="251"/>
      <c s="251"/>
      <c s="291" t="s">
        <v>135</v>
      </c>
      <c s="251"/>
      <c s="251"/>
      <c s="251"/>
      <c r="P253" s="382"/>
      <c r="R253" s="382"/>
      <c s="120"/>
      <c s="382"/>
      <c r="V253" s="382"/>
      <c r="X253" s="382"/>
      <c r="AK253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286</v>
      </c>
      <c s="382"/>
      <c s="251"/>
      <c s="251"/>
      <c s="251"/>
      <c s="251"/>
      <c s="251"/>
      <c s="251"/>
      <c s="251"/>
      <c s="275" t="s">
        <v>308</v>
      </c>
      <c s="251"/>
      <c s="251"/>
      <c s="251"/>
      <c r="P254" s="382"/>
      <c r="R254" s="382"/>
      <c s="120"/>
      <c s="382"/>
      <c r="V254" s="382"/>
      <c r="X254" s="382"/>
      <c r="AK254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371</v>
      </c>
      <c s="382"/>
      <c s="251"/>
      <c s="251"/>
      <c s="251"/>
      <c s="251"/>
      <c s="251"/>
      <c s="251"/>
      <c s="251"/>
      <c s="275" t="s">
        <v>308</v>
      </c>
      <c s="251"/>
      <c s="251"/>
      <c s="251"/>
      <c r="P255" s="382"/>
      <c r="R255" s="382"/>
      <c s="120"/>
      <c s="382"/>
      <c r="V255" s="382"/>
      <c r="X255" s="382"/>
      <c r="AK255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66</v>
      </c>
      <c s="382"/>
      <c s="251"/>
      <c s="251"/>
      <c s="251"/>
      <c s="251"/>
      <c s="251"/>
      <c s="251"/>
      <c s="251"/>
      <c s="275" t="s">
        <v>308</v>
      </c>
      <c s="251"/>
      <c s="251"/>
      <c s="251"/>
      <c r="P256" s="382"/>
      <c r="R256" s="382"/>
      <c s="120"/>
      <c s="382"/>
      <c r="V256" s="382"/>
      <c r="X256" s="382"/>
      <c r="AK256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234</v>
      </c>
      <c s="382"/>
      <c s="251"/>
      <c s="251"/>
      <c s="251"/>
      <c s="251"/>
      <c s="251"/>
      <c s="251"/>
      <c s="251"/>
      <c s="291" t="s">
        <v>130</v>
      </c>
      <c s="251"/>
      <c s="251"/>
      <c s="251"/>
      <c r="P257" s="382"/>
      <c r="R257" s="382"/>
      <c s="120"/>
      <c s="382"/>
      <c r="V257" s="382"/>
      <c r="X257" s="382"/>
      <c r="AK257" s="79">
        <v>72.707</v>
      </c>
      <c s="239"/>
      <c s="239"/>
      <c s="239"/>
      <c s="325">
        <v>78119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>
      <c s="200" t="s">
        <v>357</v>
      </c>
      <c s="382"/>
      <c r="J258" s="291" t="s">
        <v>161</v>
      </c>
      <c r="N258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>
      <c s="200" t="s">
        <v>497</v>
      </c>
      <c s="382"/>
      <c r="J259" s="291" t="s">
        <v>411</v>
      </c>
      <c r="N259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307</v>
      </c>
      <c s="382"/>
      <c s="251"/>
      <c s="251"/>
      <c s="251"/>
      <c s="251"/>
      <c s="251"/>
      <c s="251"/>
      <c s="251"/>
      <c s="291" t="s">
        <v>109</v>
      </c>
      <c s="251"/>
      <c s="251"/>
      <c s="251"/>
      <c r="P260" s="382"/>
      <c r="R260" s="382"/>
      <c s="120"/>
      <c s="382"/>
      <c r="V260" s="382"/>
      <c r="X260" s="382"/>
      <c r="AK260" s="79">
        <v>73.667</v>
      </c>
      <c s="239"/>
      <c s="239"/>
      <c s="239"/>
      <c s="325">
        <v>242558</v>
      </c>
      <c s="239"/>
      <c s="239"/>
      <c s="239"/>
      <c s="239"/>
      <c s="239"/>
      <c s="172"/>
      <c s="229"/>
      <c s="229"/>
      <c s="229"/>
      <c s="48"/>
      <c s="172"/>
      <c s="239"/>
      <c s="239"/>
      <c s="239"/>
      <c s="239"/>
      <c s="313"/>
    </row>
    <row ht="12.75" customHeight="1" s="153" customFormat="1">
      <c s="200" t="s">
        <v>107</v>
      </c>
      <c s="382"/>
      <c s="251"/>
      <c s="251"/>
      <c s="251"/>
      <c s="251"/>
      <c s="251"/>
      <c s="251"/>
      <c s="251"/>
      <c s="291" t="s">
        <v>135</v>
      </c>
      <c s="251"/>
      <c s="251"/>
      <c s="251"/>
      <c r="P261" s="382"/>
      <c r="R261" s="382"/>
      <c s="120"/>
      <c s="382"/>
      <c r="V261" s="382"/>
      <c r="X261" s="382"/>
      <c r="AK261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126</v>
      </c>
      <c s="382"/>
      <c s="251"/>
      <c s="251"/>
      <c s="251"/>
      <c s="251"/>
      <c s="251"/>
      <c s="251"/>
      <c s="251"/>
      <c s="291" t="s">
        <v>82</v>
      </c>
      <c s="251"/>
      <c s="251"/>
      <c s="251"/>
      <c r="P262" s="382"/>
      <c r="R262" s="382"/>
      <c s="120"/>
      <c s="382"/>
      <c r="V262" s="382"/>
      <c r="X262" s="382"/>
      <c r="AK262" s="79">
        <v>75.346</v>
      </c>
      <c s="239"/>
      <c s="239"/>
      <c s="239"/>
      <c s="325">
        <v>198325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354</v>
      </c>
      <c s="382"/>
      <c s="251"/>
      <c s="251"/>
      <c s="251"/>
      <c s="251"/>
      <c s="251"/>
      <c s="251"/>
      <c s="251"/>
      <c s="291" t="s">
        <v>250</v>
      </c>
      <c s="251"/>
      <c s="251"/>
      <c s="251"/>
      <c r="P263" s="382"/>
      <c r="R263" s="382"/>
      <c s="120"/>
      <c s="382"/>
      <c r="V263" s="382"/>
      <c r="X263" s="382"/>
      <c r="AK263" s="79">
        <v>75.479</v>
      </c>
      <c s="239"/>
      <c s="239"/>
      <c s="239"/>
      <c s="325">
        <v>156724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398</v>
      </c>
      <c s="382"/>
      <c s="251"/>
      <c s="251"/>
      <c s="251"/>
      <c s="251"/>
      <c s="251"/>
      <c s="251"/>
      <c s="251"/>
      <c s="291" t="s">
        <v>301</v>
      </c>
      <c s="251"/>
      <c s="251"/>
      <c s="251"/>
      <c r="P264" s="382"/>
      <c r="R264" s="382"/>
      <c s="120"/>
      <c s="382"/>
      <c r="V264" s="382"/>
      <c r="X264" s="382"/>
      <c r="AK264" s="79">
        <v>75.746</v>
      </c>
      <c s="239"/>
      <c s="239"/>
      <c s="239"/>
      <c s="325">
        <v>4066122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37</v>
      </c>
      <c s="382"/>
      <c s="251"/>
      <c s="251"/>
      <c s="251"/>
      <c s="251"/>
      <c s="251"/>
      <c s="251"/>
      <c s="251"/>
      <c s="291" t="s">
        <v>203</v>
      </c>
      <c s="251"/>
      <c s="251"/>
      <c s="251"/>
      <c r="P265" s="382"/>
      <c r="R265" s="382"/>
      <c s="120"/>
      <c s="382"/>
      <c r="V265" s="382"/>
      <c r="X265" s="382"/>
      <c r="AK265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133</v>
      </c>
      <c s="382"/>
      <c s="251"/>
      <c s="251"/>
      <c s="251"/>
      <c s="251"/>
      <c s="251"/>
      <c s="251"/>
      <c s="251"/>
      <c s="291" t="s">
        <v>168</v>
      </c>
      <c s="251"/>
      <c s="251"/>
      <c s="251"/>
      <c r="P266" s="382"/>
      <c r="R266" s="382"/>
      <c s="120"/>
      <c s="382"/>
      <c r="V266" s="382"/>
      <c r="X266" s="382"/>
      <c r="AK266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10</v>
      </c>
      <c s="382"/>
      <c s="251"/>
      <c s="251"/>
      <c s="251"/>
      <c s="251"/>
      <c s="251"/>
      <c s="251"/>
      <c s="251"/>
      <c s="291" t="s">
        <v>466</v>
      </c>
      <c s="251"/>
      <c s="251"/>
      <c s="251"/>
      <c r="P267" s="382"/>
      <c r="R267" s="382"/>
      <c s="120"/>
      <c s="382"/>
      <c r="V267" s="382"/>
      <c r="X267" s="382"/>
      <c r="AK267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97</v>
      </c>
      <c s="382"/>
      <c s="251"/>
      <c s="251"/>
      <c s="251"/>
      <c s="251"/>
      <c s="251"/>
      <c s="251"/>
      <c s="251"/>
      <c s="291" t="s">
        <v>215</v>
      </c>
      <c s="251"/>
      <c s="251"/>
      <c s="251"/>
      <c r="P268" s="382"/>
      <c r="R268" s="382"/>
      <c s="120"/>
      <c s="382"/>
      <c r="V268" s="382"/>
      <c r="X268" s="382"/>
      <c r="AK268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366</v>
      </c>
      <c s="382"/>
      <c s="251"/>
      <c s="251"/>
      <c s="251"/>
      <c s="251"/>
      <c s="251"/>
      <c s="251"/>
      <c s="251"/>
      <c s="291" t="s">
        <v>228</v>
      </c>
      <c s="251"/>
      <c s="251"/>
      <c s="251"/>
      <c r="P269" s="382"/>
      <c r="R269" s="382"/>
      <c s="120"/>
      <c s="382"/>
      <c r="V269" s="382"/>
      <c r="X269" s="382"/>
      <c r="AK269" s="79">
        <v>80.117</v>
      </c>
      <c s="239"/>
      <c s="239"/>
      <c s="239"/>
      <c s="325">
        <v>144144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65</v>
      </c>
      <c s="382"/>
      <c s="251"/>
      <c s="251"/>
      <c s="251"/>
      <c s="251"/>
      <c s="251"/>
      <c s="251"/>
      <c s="251"/>
      <c s="291" t="s">
        <v>450</v>
      </c>
      <c s="251"/>
      <c s="251"/>
      <c s="251"/>
      <c r="P270" s="382"/>
      <c r="R270" s="382"/>
      <c s="120"/>
      <c s="382"/>
      <c r="V270" s="382"/>
      <c r="X270" s="382"/>
      <c r="AK270" s="79">
        <v>80.25</v>
      </c>
      <c s="239"/>
      <c s="239"/>
      <c s="239"/>
      <c s="325">
        <v>9863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85"/>
      <c r="AO271" s="357"/>
      <c s="357"/>
      <c s="357"/>
      <c s="357"/>
      <c s="357"/>
      <c s="357"/>
      <c r="BE271" s="313"/>
    </row>
    <row ht="12.75" customHeight="1" s="153" customFormat="1">
      <c s="116" t="s">
        <v>416</v>
      </c>
      <c s="312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"/>
      <c s="18"/>
      <c s="183"/>
      <c s="183"/>
      <c s="183"/>
      <c s="183"/>
      <c s="183"/>
      <c s="183"/>
      <c s="183"/>
      <c s="183"/>
      <c s="141"/>
      <c s="183"/>
      <c s="183"/>
      <c s="41"/>
      <c s="41"/>
      <c s="252"/>
      <c s="41"/>
      <c s="41"/>
      <c s="41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452</v>
      </c>
      <c s="382"/>
      <c s="251"/>
      <c s="251"/>
      <c s="251"/>
      <c s="251"/>
      <c s="251"/>
      <c s="251"/>
      <c s="251"/>
      <c s="291" t="s">
        <v>136</v>
      </c>
      <c s="251"/>
      <c s="251"/>
      <c s="251"/>
      <c r="P273" s="67"/>
      <c r="R273" s="382"/>
      <c s="382"/>
      <c s="382"/>
      <c r="V273" s="382"/>
      <c r="X273" s="382"/>
      <c r="AB273" s="382"/>
      <c s="382"/>
      <c r="AK273" s="259"/>
      <c s="239"/>
      <c s="239"/>
      <c s="239"/>
      <c s="180"/>
      <c s="239"/>
      <c s="239"/>
      <c s="239"/>
      <c s="239"/>
      <c s="239"/>
      <c s="180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81" t="s">
        <v>241</v>
      </c>
      <c s="67"/>
      <c s="251"/>
      <c s="251"/>
      <c s="251"/>
      <c s="251"/>
      <c s="251"/>
      <c s="251"/>
      <c s="251"/>
      <c s="291" t="s">
        <v>182</v>
      </c>
      <c s="251"/>
      <c s="251"/>
      <c s="251"/>
      <c r="P274" s="67"/>
      <c r="R274" s="382"/>
      <c s="382"/>
      <c s="382"/>
      <c r="V274" s="382"/>
      <c r="X274" s="382"/>
      <c r="AB274" s="382"/>
      <c s="382"/>
      <c r="AK274" s="259"/>
      <c s="239"/>
      <c s="239"/>
      <c s="239"/>
      <c s="180"/>
      <c s="239"/>
      <c s="239"/>
      <c s="239"/>
      <c s="239"/>
      <c s="239"/>
      <c s="180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458</v>
      </c>
      <c s="382"/>
      <c s="251"/>
      <c s="251"/>
      <c s="251"/>
      <c s="251"/>
      <c s="251"/>
      <c s="251"/>
      <c s="251"/>
      <c s="291" t="s">
        <v>243</v>
      </c>
      <c s="251"/>
      <c s="251"/>
      <c s="251"/>
      <c r="P275" s="67"/>
      <c r="R275" s="382"/>
      <c s="382"/>
      <c s="382"/>
      <c r="V275" s="382"/>
      <c r="X275" s="382"/>
      <c r="AB275" s="382"/>
      <c s="382"/>
      <c r="AK275" s="259"/>
      <c s="239"/>
      <c s="239"/>
      <c s="239"/>
      <c s="180"/>
      <c s="239"/>
      <c s="239"/>
      <c s="239"/>
      <c s="239"/>
      <c s="239"/>
      <c s="180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255</v>
      </c>
      <c s="382"/>
      <c s="251"/>
      <c s="251"/>
      <c s="251"/>
      <c s="251"/>
      <c s="251"/>
      <c s="251"/>
      <c s="251"/>
      <c s="382" t="s">
        <v>496</v>
      </c>
      <c s="251"/>
      <c s="251"/>
      <c s="251"/>
      <c r="P276" s="67"/>
      <c r="R276" s="382"/>
      <c s="382"/>
      <c s="382"/>
      <c r="V276" s="382"/>
      <c r="X276" s="382"/>
      <c r="AB276" s="382"/>
      <c s="382"/>
      <c r="AK276" s="259"/>
      <c s="239"/>
      <c s="239"/>
      <c s="239"/>
      <c s="180"/>
      <c s="239"/>
      <c s="239"/>
      <c s="239"/>
      <c s="239"/>
      <c s="239"/>
      <c s="180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85"/>
      <c r="AO277" s="357"/>
      <c s="357"/>
      <c s="357"/>
      <c s="357"/>
      <c s="357"/>
      <c s="357"/>
      <c r="BE277" s="313"/>
    </row>
    <row ht="12.75" customHeight="1" s="153" customFormat="1">
      <c s="116" t="s">
        <v>9</v>
      </c>
      <c s="76"/>
      <c s="76"/>
      <c s="76"/>
      <c s="76"/>
      <c s="76"/>
      <c s="76"/>
      <c s="76"/>
      <c s="76"/>
      <c s="76"/>
      <c s="76"/>
      <c s="76"/>
      <c s="76"/>
      <c s="110"/>
      <c s="110"/>
      <c s="288"/>
      <c s="110"/>
      <c s="288"/>
      <c s="44"/>
      <c s="288"/>
      <c s="110"/>
      <c s="288"/>
      <c s="110"/>
      <c s="288"/>
      <c s="110"/>
      <c s="110"/>
      <c s="110"/>
      <c s="110"/>
      <c s="110"/>
      <c s="110"/>
      <c s="110"/>
      <c s="110"/>
      <c s="110"/>
      <c s="110"/>
      <c s="110"/>
      <c s="110"/>
      <c s="110"/>
      <c s="137"/>
      <c s="110"/>
      <c s="110"/>
      <c s="360"/>
      <c s="360"/>
      <c s="237"/>
      <c s="360"/>
      <c s="360"/>
      <c s="360"/>
      <c s="110"/>
      <c s="230"/>
      <c s="110"/>
      <c s="110"/>
      <c s="110"/>
      <c s="110"/>
      <c s="230"/>
      <c s="110"/>
      <c s="110"/>
      <c s="110"/>
      <c s="318"/>
    </row>
    <row ht="12.75" customHeight="1" s="153" customFormat="1">
      <c s="200" t="s">
        <v>266</v>
      </c>
      <c s="382"/>
      <c s="251"/>
      <c s="251"/>
      <c s="251"/>
      <c s="251"/>
      <c s="251"/>
      <c s="251"/>
      <c s="251"/>
      <c s="291" t="s">
        <v>62</v>
      </c>
      <c s="251"/>
      <c s="251"/>
      <c s="251"/>
      <c r="P279" s="382"/>
      <c r="R279" s="382"/>
      <c s="120"/>
      <c s="382"/>
      <c r="V279" s="382"/>
      <c r="X279" s="382"/>
      <c r="AK279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41</v>
      </c>
      <c s="382"/>
      <c s="251"/>
      <c s="251"/>
      <c s="251"/>
      <c s="251"/>
      <c s="251"/>
      <c s="251"/>
      <c s="251"/>
      <c s="291" t="s">
        <v>278</v>
      </c>
      <c s="251"/>
      <c s="251"/>
      <c s="251"/>
      <c r="P280" s="382"/>
      <c r="R280" s="382"/>
      <c s="120"/>
      <c s="382"/>
      <c r="V280" s="382"/>
      <c r="X280" s="382"/>
      <c r="AK280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114</v>
      </c>
      <c s="382"/>
      <c s="251"/>
      <c s="251"/>
      <c s="251"/>
      <c s="251"/>
      <c s="251"/>
      <c s="251"/>
      <c s="251"/>
      <c s="291" t="s">
        <v>60</v>
      </c>
      <c s="251"/>
      <c s="251"/>
      <c s="251"/>
      <c r="P281" s="382"/>
      <c r="R281" s="382"/>
      <c s="120"/>
      <c s="382"/>
      <c r="V281" s="382"/>
      <c r="X281" s="382"/>
      <c r="AK281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163</v>
      </c>
      <c s="382"/>
      <c s="251"/>
      <c s="251"/>
      <c s="251"/>
      <c s="251"/>
      <c s="251"/>
      <c s="251"/>
      <c s="251"/>
      <c s="291" t="s">
        <v>482</v>
      </c>
      <c s="251"/>
      <c s="251"/>
      <c s="251"/>
      <c r="P282" s="382"/>
      <c r="R282" s="382"/>
      <c s="120"/>
      <c s="382"/>
      <c r="V282" s="382"/>
      <c r="X282" s="382"/>
      <c r="AK282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456</v>
      </c>
      <c s="382"/>
      <c s="251"/>
      <c s="251"/>
      <c s="251"/>
      <c s="251"/>
      <c s="251"/>
      <c s="251"/>
      <c s="251"/>
      <c s="291" t="s">
        <v>178</v>
      </c>
      <c s="251"/>
      <c s="251"/>
      <c s="251"/>
      <c r="P283" s="382"/>
      <c r="R283" s="382"/>
      <c s="120"/>
      <c s="382"/>
      <c r="V283" s="382"/>
      <c r="X283" s="382"/>
      <c r="AK283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147</v>
      </c>
      <c s="382"/>
      <c s="251"/>
      <c s="251"/>
      <c s="251"/>
      <c s="251"/>
      <c s="251"/>
      <c s="251"/>
      <c s="251"/>
      <c s="291" t="s">
        <v>399</v>
      </c>
      <c s="251"/>
      <c s="251"/>
      <c s="251"/>
      <c r="P284" s="382"/>
      <c r="R284" s="382"/>
      <c s="120"/>
      <c s="382"/>
      <c r="V284" s="382"/>
      <c r="X284" s="382"/>
      <c r="AK284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229</v>
      </c>
      <c s="382"/>
      <c s="251"/>
      <c s="251"/>
      <c s="251"/>
      <c s="251"/>
      <c s="251"/>
      <c s="251"/>
      <c s="251"/>
      <c s="291" t="s">
        <v>128</v>
      </c>
      <c s="251"/>
      <c s="251"/>
      <c s="251"/>
      <c r="P285" s="382"/>
      <c r="R285" s="382"/>
      <c s="120"/>
      <c s="382"/>
      <c r="V285" s="382"/>
      <c r="X285" s="382"/>
      <c r="AK285" s="79">
        <v>35.981</v>
      </c>
      <c s="239"/>
      <c s="239"/>
      <c s="239"/>
      <c s="325">
        <v>93378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350</v>
      </c>
      <c s="382"/>
      <c s="251"/>
      <c s="251"/>
      <c s="251"/>
      <c s="251"/>
      <c s="251"/>
      <c s="251"/>
      <c s="251"/>
      <c s="291" t="s">
        <v>56</v>
      </c>
      <c s="251"/>
      <c s="251"/>
      <c s="251"/>
      <c r="P286" s="382"/>
      <c r="R286" s="382"/>
      <c s="120"/>
      <c s="382"/>
      <c r="V286" s="382"/>
      <c r="X286" s="382"/>
      <c r="AK286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>
      <c s="200" t="s">
        <v>104</v>
      </c>
      <c s="382"/>
      <c r="J287" s="291" t="s">
        <v>344</v>
      </c>
      <c r="N287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79">
        <v>36.994</v>
      </c>
      <c s="239"/>
      <c s="239"/>
      <c s="239"/>
      <c s="325">
        <v>42494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>
      <c s="200" t="s">
        <v>335</v>
      </c>
      <c s="382"/>
      <c r="J288" s="291" t="s">
        <v>42</v>
      </c>
      <c r="N288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>
      <c s="200"/>
      <c s="382"/>
      <c r="J289" s="291"/>
      <c r="N289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153"/>
      <c s="266"/>
      <c s="153"/>
      <c s="153"/>
      <c s="153"/>
      <c s="153"/>
      <c s="120"/>
      <c s="153"/>
      <c s="153"/>
      <c s="153"/>
      <c s="153"/>
      <c s="319"/>
      <c s="153"/>
      <c s="153"/>
      <c s="153"/>
      <c s="153"/>
      <c s="319"/>
      <c s="153"/>
      <c s="153"/>
      <c s="153"/>
      <c s="313"/>
    </row>
    <row ht="12.75" customHeight="1">
      <c s="200"/>
      <c s="382"/>
      <c r="J290" s="291"/>
      <c r="N290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153"/>
      <c s="266"/>
      <c s="153"/>
      <c s="153"/>
      <c s="153"/>
      <c s="153"/>
      <c s="120"/>
      <c s="153"/>
      <c s="153"/>
      <c s="153"/>
      <c s="153"/>
      <c s="319"/>
      <c s="153"/>
      <c s="153"/>
      <c s="153"/>
      <c s="153"/>
      <c s="319"/>
      <c s="153"/>
      <c s="153"/>
      <c s="153"/>
      <c s="313"/>
    </row>
    <row ht="12.75" customHeight="1">
      <c s="200"/>
      <c s="382"/>
      <c r="J291" s="291"/>
      <c r="N291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153"/>
      <c s="266"/>
      <c s="153"/>
      <c s="153"/>
      <c s="153"/>
      <c s="153"/>
      <c s="120"/>
      <c s="153"/>
      <c s="153"/>
      <c s="153"/>
      <c s="153"/>
      <c s="319"/>
      <c s="153"/>
      <c s="153"/>
      <c s="153"/>
      <c s="153"/>
      <c s="319"/>
      <c s="153"/>
      <c s="153"/>
      <c s="153"/>
      <c s="313"/>
    </row>
    <row ht="12.75" customHeight="1">
      <c s="200"/>
      <c s="382"/>
      <c r="J292" s="291"/>
      <c r="N292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153"/>
      <c s="266"/>
      <c s="153"/>
      <c s="153"/>
      <c s="153"/>
      <c s="153"/>
      <c s="120"/>
      <c s="153"/>
      <c s="153"/>
      <c s="153"/>
      <c s="153"/>
      <c s="319"/>
      <c s="153"/>
      <c s="153"/>
      <c s="153"/>
      <c s="153"/>
      <c s="319"/>
      <c s="153"/>
      <c s="153"/>
      <c s="153"/>
      <c s="313"/>
    </row>
    <row ht="12.75" customHeight="1" s="148" customFormat="1">
      <c s="97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47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44"/>
      <c s="102"/>
      <c s="102"/>
      <c s="102"/>
    </row>
    <row ht="12.75" customHeight="1" s="148" customFormat="1">
      <c s="268" t="s">
        <v>93</v>
      </c>
      <c s="374"/>
      <c s="339"/>
      <c s="339"/>
      <c s="339"/>
      <c s="339"/>
      <c s="374"/>
      <c s="155"/>
      <c s="155"/>
      <c s="68" t="s">
        <v>480</v>
      </c>
      <c s="329"/>
      <c s="329"/>
      <c s="329"/>
      <c s="366"/>
      <c s="329"/>
      <c s="329"/>
      <c s="329"/>
      <c s="329"/>
      <c s="329"/>
      <c s="329"/>
      <c s="329"/>
      <c s="329"/>
      <c s="329"/>
      <c s="329"/>
      <c s="329"/>
      <c s="329"/>
      <c s="329"/>
      <c s="329"/>
      <c s="68"/>
      <c s="68"/>
      <c s="68"/>
      <c s="68"/>
      <c s="68"/>
      <c s="68"/>
      <c s="90"/>
      <c s="90" t="s">
        <v>35</v>
      </c>
      <c s="374"/>
      <c s="374"/>
      <c s="68"/>
      <c s="155"/>
      <c s="50"/>
      <c s="50"/>
      <c s="68" t="s">
        <v>385</v>
      </c>
      <c s="329"/>
      <c s="309"/>
      <c s="329"/>
      <c s="329"/>
      <c s="296"/>
      <c s="89"/>
      <c s="296"/>
      <c s="290"/>
      <c s="290"/>
      <c s="39"/>
      <c s="309"/>
      <c s="94"/>
      <c s="94"/>
      <c s="61"/>
      <c s="102"/>
      <c s="102"/>
      <c s="102"/>
    </row>
    <row ht="12.75" customHeight="1" s="148" customFormat="1">
      <c s="330" t="s">
        <v>272</v>
      </c>
      <c s="226"/>
      <c s="287"/>
      <c s="103"/>
      <c s="103"/>
      <c s="103"/>
      <c s="103"/>
      <c s="24"/>
      <c s="24"/>
      <c s="327" t="s">
        <v>423</v>
      </c>
      <c s="191"/>
      <c s="191"/>
      <c s="191"/>
      <c s="220"/>
      <c s="191"/>
      <c s="191"/>
      <c s="191"/>
      <c s="191"/>
      <c s="191"/>
      <c s="191"/>
      <c s="191"/>
      <c s="191"/>
      <c s="191"/>
      <c s="191"/>
      <c s="191"/>
      <c s="191"/>
      <c s="191"/>
      <c s="191"/>
      <c s="327"/>
      <c s="34"/>
      <c s="327"/>
      <c s="327"/>
      <c s="327"/>
      <c s="327"/>
      <c s="358"/>
      <c s="317" t="s">
        <v>123</v>
      </c>
      <c s="226"/>
      <c s="226"/>
      <c s="327"/>
      <c s="24"/>
      <c s="307"/>
      <c s="307"/>
      <c s="327" t="s">
        <v>204</v>
      </c>
      <c s="191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 s="148" customFormat="1">
      <c s="63" t="s">
        <v>270</v>
      </c>
      <c s="24"/>
      <c s="24"/>
      <c s="24"/>
      <c s="24"/>
      <c s="24"/>
      <c s="24"/>
      <c s="24"/>
      <c s="24"/>
      <c s="327" t="s">
        <v>468</v>
      </c>
      <c s="146"/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27"/>
      <c s="34"/>
      <c s="327"/>
      <c s="69"/>
      <c s="327"/>
      <c s="191"/>
      <c s="191"/>
      <c s="150" t="s">
        <v>356</v>
      </c>
      <c s="307"/>
      <c s="307"/>
      <c s="226"/>
      <c s="310"/>
      <c s="310"/>
      <c s="310"/>
      <c s="327" t="s">
        <v>292</v>
      </c>
      <c s="14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 s="148" customFormat="1">
      <c s="63" t="s">
        <v>369</v>
      </c>
      <c s="24"/>
      <c s="24"/>
      <c s="24"/>
      <c s="24"/>
      <c s="24"/>
      <c s="24"/>
      <c s="24"/>
      <c s="24"/>
      <c s="327" t="s">
        <v>353</v>
      </c>
      <c s="146"/>
      <c s="146"/>
      <c s="146"/>
      <c s="146"/>
      <c s="146"/>
      <c s="146"/>
      <c s="146"/>
      <c s="327" t="s">
        <v>292</v>
      </c>
      <c s="191"/>
      <c s="191"/>
      <c s="191"/>
      <c s="191"/>
      <c s="191"/>
      <c s="191"/>
      <c s="191"/>
      <c s="191"/>
      <c s="191"/>
      <c s="191"/>
      <c s="327"/>
      <c s="189"/>
      <c s="191"/>
      <c s="69"/>
      <c s="191"/>
      <c s="191"/>
      <c s="191"/>
      <c s="278" t="s">
        <v>159</v>
      </c>
      <c s="307"/>
      <c s="307"/>
      <c s="380"/>
      <c s="24"/>
      <c s="307"/>
      <c s="307"/>
      <c s="380" t="s">
        <v>158</v>
      </c>
      <c s="191"/>
      <c s="171"/>
      <c s="191"/>
      <c s="191"/>
      <c s="166"/>
      <c s="356"/>
      <c s="166"/>
      <c s="159"/>
      <c s="159"/>
      <c s="294"/>
      <c s="171"/>
      <c s="361"/>
      <c s="361"/>
      <c s="390"/>
      <c s="102"/>
      <c s="102"/>
      <c s="102"/>
    </row>
    <row ht="12.75" customHeight="1">
      <c s="125" t="s">
        <v>343</v>
      </c>
      <c s="308"/>
      <c s="308"/>
      <c s="308"/>
      <c s="83"/>
      <c s="308"/>
      <c s="308"/>
      <c s="308"/>
      <c s="308"/>
      <c s="308"/>
      <c s="308"/>
      <c s="308"/>
      <c s="308"/>
      <c s="83"/>
      <c s="15" t="s">
        <v>292</v>
      </c>
      <c s="170"/>
      <c s="170"/>
      <c s="170"/>
      <c s="170"/>
      <c s="170"/>
      <c s="289"/>
      <c s="289"/>
      <c s="289"/>
      <c s="289"/>
      <c s="289"/>
      <c s="87"/>
      <c s="87"/>
      <c s="87"/>
      <c s="87"/>
      <c s="84"/>
      <c s="87"/>
      <c s="15"/>
      <c s="87"/>
      <c s="87"/>
      <c s="87"/>
      <c s="87"/>
      <c s="59"/>
      <c s="59"/>
      <c s="59"/>
      <c s="87"/>
      <c s="59"/>
      <c s="59"/>
      <c s="59"/>
      <c s="87"/>
      <c s="113"/>
      <c s="87"/>
      <c s="87"/>
      <c s="59"/>
      <c s="242"/>
      <c s="59"/>
      <c s="98"/>
      <c s="98"/>
      <c s="236"/>
      <c s="113"/>
      <c s="245"/>
      <c s="245"/>
      <c s="105"/>
      <c s="102"/>
      <c s="102"/>
      <c s="102"/>
    </row>
    <row ht="12.75" customHeight="1" s="28" customFormat="1">
      <c s="340"/>
      <c s="251"/>
      <c s="251"/>
      <c s="251"/>
      <c s="387"/>
      <c s="251"/>
      <c s="251"/>
      <c s="251"/>
      <c s="251"/>
      <c s="251"/>
      <c s="251"/>
      <c s="251"/>
      <c s="251"/>
      <c s="387"/>
      <c s="251"/>
      <c s="340"/>
      <c s="251"/>
      <c s="251"/>
      <c s="251"/>
      <c s="251"/>
      <c s="251"/>
      <c s="340"/>
      <c s="251"/>
      <c s="251"/>
      <c s="340"/>
      <c s="251"/>
      <c s="251"/>
      <c s="251"/>
      <c s="251"/>
      <c s="246"/>
      <c s="251"/>
      <c s="208"/>
      <c s="251"/>
      <c s="340"/>
      <c s="340"/>
      <c s="340"/>
      <c s="102"/>
      <c s="102"/>
      <c s="102"/>
      <c s="251"/>
      <c s="102"/>
      <c s="102"/>
      <c s="102"/>
      <c s="251"/>
      <c s="250"/>
      <c s="251"/>
      <c s="286"/>
      <c s="102"/>
      <c s="350"/>
      <c s="102"/>
      <c s="145"/>
      <c s="145"/>
      <c s="228"/>
      <c s="209"/>
      <c s="389"/>
      <c s="299"/>
      <c s="250"/>
    </row>
    <row ht="12.75" customHeight="1" s="28" customFormat="1">
      <c s="95" t="s">
        <v>121</v>
      </c>
      <c s="346"/>
      <c s="346"/>
      <c s="346"/>
      <c s="36"/>
      <c s="346"/>
      <c s="346"/>
      <c s="346"/>
      <c s="346"/>
      <c s="346" t="s">
        <v>141</v>
      </c>
      <c s="346"/>
      <c s="346"/>
      <c s="346"/>
      <c s="346"/>
      <c s="346"/>
      <c s="36"/>
      <c s="346"/>
      <c s="346"/>
      <c s="346"/>
      <c s="346"/>
      <c s="346"/>
      <c s="36"/>
      <c s="346"/>
      <c s="346"/>
      <c s="36"/>
      <c s="346"/>
      <c s="346"/>
      <c s="346"/>
      <c s="346"/>
      <c s="346"/>
      <c s="346"/>
      <c s="346"/>
      <c s="346"/>
      <c s="36"/>
      <c s="36"/>
      <c s="261" t="s">
        <v>481</v>
      </c>
      <c s="127"/>
      <c s="127"/>
      <c s="127"/>
      <c s="127"/>
      <c s="127"/>
      <c s="235"/>
      <c s="157" t="s">
        <v>297</v>
      </c>
      <c s="321"/>
      <c s="321"/>
      <c s="321"/>
      <c s="388"/>
      <c s="157"/>
      <c s="157" t="s">
        <v>297</v>
      </c>
      <c s="321"/>
      <c s="321"/>
      <c s="157"/>
      <c s="157" t="s">
        <v>90</v>
      </c>
      <c s="42"/>
      <c s="42"/>
      <c s="42"/>
      <c s="13"/>
    </row>
    <row ht="12.75" customHeight="1" s="153" customFormat="1">
      <c s="349"/>
      <c s="25"/>
      <c s="25"/>
      <c s="25"/>
      <c s="99"/>
      <c s="25"/>
      <c s="25"/>
      <c s="25"/>
      <c s="25"/>
      <c s="25"/>
      <c s="25"/>
      <c s="25"/>
      <c s="25"/>
      <c s="25"/>
      <c s="25"/>
      <c s="99"/>
      <c s="25"/>
      <c s="25"/>
      <c s="25"/>
      <c s="25"/>
      <c s="25"/>
      <c s="99"/>
      <c s="25"/>
      <c s="25"/>
      <c s="99"/>
      <c s="186"/>
      <c s="25"/>
      <c s="25"/>
      <c s="25"/>
      <c s="25"/>
      <c s="25"/>
      <c s="25"/>
      <c s="25"/>
      <c s="99"/>
      <c s="99"/>
      <c s="99"/>
      <c s="393" t="s">
        <v>88</v>
      </c>
      <c s="393"/>
      <c s="393"/>
      <c s="393"/>
      <c s="306"/>
      <c s="306"/>
      <c s="219" t="s">
        <v>254</v>
      </c>
      <c s="4"/>
      <c s="4"/>
      <c s="4"/>
      <c s="93"/>
      <c s="25"/>
      <c s="219" t="s">
        <v>401</v>
      </c>
      <c s="4"/>
      <c s="4"/>
      <c s="219"/>
      <c s="219" t="s">
        <v>8</v>
      </c>
      <c s="106"/>
      <c s="106"/>
      <c s="106"/>
      <c s="253"/>
    </row>
    <row ht="12.75" customHeight="1" s="153" customFormat="1">
      <c s="116" t="s">
        <v>449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3"/>
      <c s="183"/>
      <c s="183"/>
      <c s="183"/>
      <c s="183"/>
      <c s="183"/>
      <c s="183"/>
      <c s="183"/>
      <c s="183"/>
      <c s="183"/>
      <c s="141"/>
      <c s="183"/>
      <c s="183"/>
      <c s="183"/>
      <c s="183"/>
      <c s="18"/>
      <c s="183"/>
      <c s="183"/>
      <c s="183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426</v>
      </c>
      <c s="382"/>
      <c s="251"/>
      <c s="251"/>
      <c s="251"/>
      <c s="251"/>
      <c s="251"/>
      <c s="251"/>
      <c s="251"/>
      <c s="291" t="s">
        <v>180</v>
      </c>
      <c s="251"/>
      <c s="251"/>
      <c s="251"/>
      <c r="P303" s="382"/>
      <c r="R303" s="382"/>
      <c s="120"/>
      <c s="382"/>
      <c r="V303" s="382"/>
      <c r="X303" s="382"/>
      <c r="AK303" s="79">
        <v>50.106</v>
      </c>
      <c s="239"/>
      <c s="239"/>
      <c s="239"/>
      <c s="325">
        <v>63735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194</v>
      </c>
      <c s="382"/>
      <c s="251"/>
      <c s="251"/>
      <c s="251"/>
      <c s="251"/>
      <c s="251"/>
      <c s="251"/>
      <c s="251"/>
      <c s="291" t="s">
        <v>184</v>
      </c>
      <c s="251"/>
      <c s="251"/>
      <c s="251"/>
      <c r="P304" s="382"/>
      <c r="R304" s="382"/>
      <c s="120"/>
      <c s="382"/>
      <c r="V304" s="382"/>
      <c r="X304" s="382"/>
      <c r="AK304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142</v>
      </c>
      <c s="382"/>
      <c s="251"/>
      <c s="251"/>
      <c s="251"/>
      <c s="251"/>
      <c s="251"/>
      <c s="251"/>
      <c s="251"/>
      <c s="291" t="s">
        <v>257</v>
      </c>
      <c s="251"/>
      <c s="251"/>
      <c s="251"/>
      <c r="P305" s="382"/>
      <c r="R305" s="382"/>
      <c s="120"/>
      <c s="382"/>
      <c r="V305" s="382"/>
      <c r="X305" s="382"/>
      <c r="AK305" s="79">
        <v>53.571</v>
      </c>
      <c s="239"/>
      <c s="239"/>
      <c s="239"/>
      <c s="325">
        <v>61811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439</v>
      </c>
      <c s="382"/>
      <c s="251"/>
      <c s="251"/>
      <c s="251"/>
      <c s="251"/>
      <c s="251"/>
      <c s="251"/>
      <c s="251"/>
      <c s="291" t="s">
        <v>217</v>
      </c>
      <c s="251"/>
      <c s="251"/>
      <c s="251"/>
      <c r="P306" s="382"/>
      <c r="R306" s="382"/>
      <c s="120"/>
      <c s="382"/>
      <c r="V306" s="382"/>
      <c r="X306" s="382"/>
      <c r="AK306" s="79">
        <v>54.984</v>
      </c>
      <c s="239"/>
      <c s="239"/>
      <c s="239"/>
      <c s="325">
        <v>203818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07" s="382"/>
      <c r="R307" s="382"/>
      <c s="120"/>
      <c s="382"/>
      <c r="V307" s="382"/>
      <c r="X307" s="382"/>
      <c r="AK307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116" t="s">
        <v>326</v>
      </c>
      <c s="18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"/>
      <c s="18"/>
      <c s="183"/>
      <c s="183"/>
      <c s="183"/>
      <c s="183"/>
      <c s="183"/>
      <c s="183"/>
      <c s="183"/>
      <c s="183"/>
      <c s="141"/>
      <c s="183"/>
      <c s="183"/>
      <c s="41"/>
      <c s="41"/>
      <c s="252"/>
      <c s="41"/>
      <c s="41"/>
      <c s="41"/>
      <c s="183"/>
      <c s="18"/>
      <c s="183"/>
      <c s="183"/>
      <c s="183"/>
      <c s="183"/>
      <c s="11"/>
      <c s="183"/>
      <c s="183"/>
      <c s="183"/>
      <c s="9"/>
    </row>
    <row ht="12.75" customHeight="1" s="153" customFormat="1">
      <c s="200" t="s">
        <v>273</v>
      </c>
      <c s="382"/>
      <c s="251"/>
      <c s="251"/>
      <c s="251"/>
      <c s="251"/>
      <c s="251"/>
      <c s="251"/>
      <c s="251"/>
      <c s="291" t="s">
        <v>273</v>
      </c>
      <c s="251"/>
      <c s="251"/>
      <c s="251"/>
      <c r="P309" s="67"/>
      <c r="R309" s="382"/>
      <c s="382"/>
      <c s="382"/>
      <c r="V309" s="382"/>
      <c r="X309" s="382"/>
      <c r="AB309" s="382"/>
      <c s="382"/>
      <c r="AK309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392</v>
      </c>
      <c s="382"/>
      <c s="251"/>
      <c s="251"/>
      <c s="251"/>
      <c s="251"/>
      <c s="251"/>
      <c s="251"/>
      <c s="251"/>
      <c s="291" t="s">
        <v>400</v>
      </c>
      <c s="251"/>
      <c s="251"/>
      <c s="251"/>
      <c r="P310" s="382"/>
      <c r="R310" s="382"/>
      <c s="120"/>
      <c s="382"/>
      <c r="V310" s="382"/>
      <c r="X310" s="382"/>
      <c r="AK310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177</v>
      </c>
      <c s="382"/>
      <c s="251"/>
      <c s="251"/>
      <c s="251"/>
      <c s="251"/>
      <c s="251"/>
      <c s="251"/>
      <c s="251"/>
      <c s="291" t="s">
        <v>116</v>
      </c>
      <c s="251"/>
      <c s="251"/>
      <c s="251"/>
      <c r="P311" s="382"/>
      <c r="R311" s="382"/>
      <c s="120"/>
      <c s="382"/>
      <c r="V311" s="382"/>
      <c r="X311" s="382"/>
      <c r="AK311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374</v>
      </c>
      <c s="382"/>
      <c s="251"/>
      <c s="251"/>
      <c s="251"/>
      <c s="251"/>
      <c s="251"/>
      <c s="251"/>
      <c s="251"/>
      <c s="291" t="s">
        <v>474</v>
      </c>
      <c s="251"/>
      <c s="251"/>
      <c s="251"/>
      <c r="P312" s="382"/>
      <c r="R312" s="382"/>
      <c s="120"/>
      <c s="382"/>
      <c r="V312" s="382"/>
      <c r="X312" s="382"/>
      <c r="AK312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493</v>
      </c>
      <c s="382"/>
      <c s="251"/>
      <c s="251"/>
      <c s="251"/>
      <c s="251"/>
      <c s="251"/>
      <c s="251"/>
      <c s="251"/>
      <c s="291" t="s">
        <v>169</v>
      </c>
      <c s="251"/>
      <c s="251"/>
      <c s="251"/>
      <c r="P313" s="382"/>
      <c r="R313" s="382"/>
      <c s="120"/>
      <c s="382"/>
      <c r="V313" s="382"/>
      <c r="X313" s="382"/>
      <c r="AK313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 t="s">
        <v>244</v>
      </c>
      <c s="382"/>
      <c s="251"/>
      <c s="251"/>
      <c s="251"/>
      <c s="251"/>
      <c s="251"/>
      <c s="251"/>
      <c s="251"/>
      <c s="291" t="s">
        <v>472</v>
      </c>
      <c s="251"/>
      <c s="251"/>
      <c s="251"/>
      <c r="P314" s="382"/>
      <c r="R314" s="382"/>
      <c s="120"/>
      <c s="382"/>
      <c r="V314" s="382"/>
      <c r="X314" s="382"/>
      <c r="AK314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75"/>
      <c s="251"/>
      <c s="251"/>
      <c s="251"/>
      <c r="P315" s="382"/>
      <c r="R315" s="382"/>
      <c s="120"/>
      <c s="382"/>
      <c r="V315" s="382"/>
      <c r="X315" s="382"/>
      <c r="AK315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116" t="s">
        <v>359</v>
      </c>
      <c s="312"/>
      <c s="284"/>
      <c s="284"/>
      <c s="284"/>
      <c s="284"/>
      <c s="284"/>
      <c s="284"/>
      <c s="284"/>
      <c s="284"/>
      <c s="284"/>
      <c s="284"/>
      <c s="284"/>
      <c s="183"/>
      <c s="183"/>
      <c s="141"/>
      <c s="183"/>
      <c s="18"/>
      <c s="18"/>
      <c s="18"/>
      <c s="183"/>
      <c s="18"/>
      <c s="183"/>
      <c s="18"/>
      <c s="183"/>
      <c s="183"/>
      <c s="183"/>
      <c s="18"/>
      <c s="18"/>
      <c s="183"/>
      <c s="183"/>
      <c s="183"/>
      <c s="183"/>
      <c s="183"/>
      <c s="183"/>
      <c s="183"/>
      <c s="183"/>
      <c s="141"/>
      <c s="183"/>
      <c s="183"/>
      <c s="41"/>
      <c s="41"/>
      <c s="252"/>
      <c s="41"/>
      <c s="41"/>
      <c s="41"/>
      <c s="183"/>
      <c s="18"/>
      <c s="183"/>
      <c s="183"/>
      <c s="183"/>
      <c s="183"/>
      <c s="11"/>
      <c s="183"/>
      <c s="183"/>
      <c s="183"/>
      <c s="9"/>
    </row>
    <row ht="12.75" customHeight="1">
      <c s="269" t="s">
        <v>265</v>
      </c>
      <c s="382"/>
      <c r="J317" s="291" t="s">
        <v>68</v>
      </c>
      <c r="N317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79">
        <v>75.959</v>
      </c>
      <c s="239"/>
      <c s="239"/>
      <c s="239"/>
      <c s="325">
        <v>131771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>
      <c s="269" t="s">
        <v>298</v>
      </c>
      <c s="382"/>
      <c r="J318" s="291" t="s">
        <v>437</v>
      </c>
      <c r="N318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79">
        <v>79.29</v>
      </c>
      <c s="239"/>
      <c s="239"/>
      <c s="239"/>
      <c s="325">
        <v>556442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69" t="s">
        <v>72</v>
      </c>
      <c s="382"/>
      <c s="251"/>
      <c s="251"/>
      <c s="251"/>
      <c s="251"/>
      <c s="251"/>
      <c s="251"/>
      <c s="251"/>
      <c s="291" t="s">
        <v>164</v>
      </c>
      <c s="251"/>
      <c s="251"/>
      <c s="251"/>
      <c r="P319" s="382"/>
      <c r="R319" s="382"/>
      <c s="120"/>
      <c s="382"/>
      <c r="V319" s="382"/>
      <c r="X319" s="382"/>
      <c r="AK319" s="79">
        <v>79.69</v>
      </c>
      <c s="239"/>
      <c s="239"/>
      <c s="239"/>
      <c s="325">
        <v>474861</v>
      </c>
      <c s="239"/>
      <c s="239"/>
      <c s="239"/>
      <c s="239"/>
      <c s="239"/>
      <c s="172"/>
      <c s="229"/>
      <c s="229"/>
      <c s="229"/>
      <c s="48"/>
      <c s="172"/>
      <c s="239"/>
      <c s="239"/>
      <c s="239"/>
      <c s="239"/>
      <c s="313"/>
    </row>
    <row ht="12.75" customHeight="1" s="153" customFormat="1">
      <c s="164" t="s">
        <v>313</v>
      </c>
      <c s="382"/>
      <c s="251"/>
      <c s="251"/>
      <c s="251"/>
      <c s="251"/>
      <c s="251"/>
      <c s="251"/>
      <c s="251"/>
      <c s="275" t="s">
        <v>470</v>
      </c>
      <c s="251"/>
      <c s="251"/>
      <c s="251"/>
      <c r="P320" s="382"/>
      <c r="R320" s="382"/>
      <c s="120"/>
      <c s="382"/>
      <c r="V320" s="382"/>
      <c r="X320" s="382"/>
      <c r="AK320" s="79">
        <v>80.25</v>
      </c>
      <c s="239"/>
      <c s="239"/>
      <c s="239"/>
      <c s="325">
        <v>96172</v>
      </c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21" s="382"/>
      <c r="R321" s="382"/>
      <c s="120"/>
      <c s="382"/>
      <c r="V321" s="382"/>
      <c r="X321" s="382"/>
      <c r="AK321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22" s="382"/>
      <c r="R322" s="382"/>
      <c s="120"/>
      <c s="382"/>
      <c r="V322" s="382"/>
      <c r="X322" s="382"/>
      <c r="AK322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23" s="382"/>
      <c r="R323" s="382"/>
      <c s="120"/>
      <c s="382"/>
      <c r="V323" s="382"/>
      <c r="X323" s="382"/>
      <c r="AK323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24" s="382"/>
      <c r="R324" s="382"/>
      <c s="120"/>
      <c s="382"/>
      <c r="V324" s="382"/>
      <c r="X324" s="382"/>
      <c r="AK324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25" s="382"/>
      <c r="R325" s="382"/>
      <c s="120"/>
      <c s="382"/>
      <c r="V325" s="382"/>
      <c r="X325" s="382"/>
      <c r="AK325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26" s="382"/>
      <c r="R326" s="382"/>
      <c s="120"/>
      <c s="382"/>
      <c r="V326" s="382"/>
      <c r="X326" s="382"/>
      <c r="AK326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27" s="382"/>
      <c r="R327" s="382"/>
      <c s="120"/>
      <c s="382"/>
      <c r="V327" s="382"/>
      <c r="X327" s="382"/>
      <c r="AK327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28" s="382"/>
      <c r="R328" s="382"/>
      <c s="120"/>
      <c s="382"/>
      <c r="V328" s="382"/>
      <c r="X328" s="382"/>
      <c r="AK328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29" s="382"/>
      <c r="R329" s="382"/>
      <c s="120"/>
      <c s="382"/>
      <c r="V329" s="382"/>
      <c r="X329" s="382"/>
      <c r="AK329" s="79"/>
      <c s="239"/>
      <c s="239"/>
      <c s="239"/>
      <c s="325"/>
      <c s="239"/>
      <c s="239"/>
      <c s="239"/>
      <c s="239"/>
      <c s="239"/>
      <c s="172"/>
      <c s="239"/>
      <c s="239"/>
      <c s="239"/>
      <c s="48"/>
      <c s="172"/>
      <c s="239"/>
      <c s="239"/>
      <c s="239"/>
      <c s="239"/>
      <c s="313"/>
    </row>
    <row ht="12.75" customHeight="1" s="153" customFormat="1">
      <c s="385"/>
      <c r="AO330" s="357"/>
      <c s="357"/>
      <c s="357"/>
      <c s="357"/>
      <c s="357"/>
      <c s="357"/>
      <c r="BE330" s="313"/>
    </row>
    <row ht="12.75" customHeight="1" s="153" customFormat="1">
      <c s="47"/>
      <c s="227"/>
      <c s="251"/>
      <c s="251"/>
      <c s="251"/>
      <c s="251"/>
      <c s="251"/>
      <c s="251"/>
      <c s="251"/>
      <c s="251"/>
      <c s="251"/>
      <c s="251"/>
      <c s="251"/>
      <c r="P331" s="67"/>
      <c r="R331" s="382"/>
      <c s="382"/>
      <c s="382"/>
      <c r="V331" s="382"/>
      <c r="X331" s="382"/>
      <c r="AB331" s="382"/>
      <c s="382"/>
      <c r="AL331" s="67"/>
      <c r="AO331" s="357"/>
      <c s="357"/>
      <c s="180"/>
      <c s="357"/>
      <c s="357"/>
      <c s="357"/>
      <c r="AV331" s="382"/>
      <c r="BA331" s="319"/>
      <c r="BE331"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32" s="67"/>
      <c r="R332" s="382"/>
      <c s="382"/>
      <c s="382"/>
      <c r="V332" s="382"/>
      <c r="X332" s="382"/>
      <c r="AB332" s="382"/>
      <c s="382"/>
      <c r="AK332" s="259"/>
      <c s="357"/>
      <c s="357"/>
      <c s="357"/>
      <c s="180"/>
      <c s="357"/>
      <c s="357"/>
      <c s="357"/>
      <c s="357"/>
      <c s="357"/>
      <c s="180"/>
      <c s="357"/>
      <c s="357"/>
      <c s="357"/>
      <c r="AZ332" s="172"/>
      <c s="357"/>
      <c s="357"/>
      <c s="357"/>
      <c s="357"/>
      <c s="313"/>
    </row>
    <row ht="12.75" customHeight="1" s="153" customFormat="1">
      <c s="281"/>
      <c s="67"/>
      <c s="251"/>
      <c s="251"/>
      <c s="251"/>
      <c s="251"/>
      <c s="251"/>
      <c s="251"/>
      <c s="251"/>
      <c s="291"/>
      <c s="251"/>
      <c s="251"/>
      <c s="251"/>
      <c r="P333" s="67"/>
      <c r="R333" s="382"/>
      <c s="382"/>
      <c s="382"/>
      <c r="V333" s="382"/>
      <c r="X333" s="382"/>
      <c r="AB333" s="382"/>
      <c s="382"/>
      <c r="AK333" s="259"/>
      <c s="357"/>
      <c s="357"/>
      <c s="357"/>
      <c s="180"/>
      <c s="357"/>
      <c s="357"/>
      <c s="357"/>
      <c s="357"/>
      <c s="357"/>
      <c s="180"/>
      <c s="357"/>
      <c s="357"/>
      <c s="357"/>
      <c r="AZ333" s="172"/>
      <c s="357"/>
      <c s="357"/>
      <c s="357"/>
      <c s="357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34" s="67"/>
      <c r="R334" s="382"/>
      <c s="382"/>
      <c s="382"/>
      <c r="V334" s="382"/>
      <c r="X334" s="382"/>
      <c r="AB334" s="382"/>
      <c s="382"/>
      <c r="AK334" s="259"/>
      <c s="357"/>
      <c s="357"/>
      <c s="357"/>
      <c s="180"/>
      <c s="357"/>
      <c s="357"/>
      <c s="357"/>
      <c s="357"/>
      <c s="357"/>
      <c s="180"/>
      <c s="357"/>
      <c s="357"/>
      <c s="357"/>
      <c r="AZ334" s="172"/>
      <c s="357"/>
      <c s="357"/>
      <c s="357"/>
      <c s="357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382"/>
      <c s="251"/>
      <c s="251"/>
      <c s="251"/>
      <c r="P335" s="67"/>
      <c r="R335" s="382"/>
      <c s="382"/>
      <c s="382"/>
      <c r="V335" s="382"/>
      <c r="X335" s="382"/>
      <c r="AB335" s="382"/>
      <c s="382"/>
      <c r="AK335" s="259"/>
      <c s="357"/>
      <c s="357"/>
      <c s="357"/>
      <c s="180"/>
      <c s="357"/>
      <c s="357"/>
      <c s="357"/>
      <c s="357"/>
      <c s="357"/>
      <c s="180"/>
      <c s="357"/>
      <c s="357"/>
      <c s="357"/>
      <c r="AZ335" s="172"/>
      <c s="357"/>
      <c s="357"/>
      <c s="357"/>
      <c s="357"/>
      <c s="313"/>
    </row>
    <row ht="12.75" customHeight="1" s="153" customFormat="1">
      <c s="385"/>
      <c r="AO336" s="357"/>
      <c s="357"/>
      <c s="357"/>
      <c s="357"/>
      <c s="357"/>
      <c s="357"/>
      <c r="BE336" s="313"/>
    </row>
    <row ht="12.75" customHeight="1" s="153" customFormat="1">
      <c s="47"/>
      <c s="6"/>
      <c s="6"/>
      <c s="6"/>
      <c s="6"/>
      <c s="6"/>
      <c s="6"/>
      <c s="6"/>
      <c s="6"/>
      <c s="6"/>
      <c s="6"/>
      <c s="6"/>
      <c s="6"/>
      <c s="32"/>
      <c s="32"/>
      <c s="208"/>
      <c s="32"/>
      <c s="208"/>
      <c s="359"/>
      <c s="208"/>
      <c s="32"/>
      <c s="208"/>
      <c s="32"/>
      <c s="208"/>
      <c s="32"/>
      <c s="32"/>
      <c s="32"/>
      <c s="32"/>
      <c s="32"/>
      <c s="32"/>
      <c s="32"/>
      <c s="32"/>
      <c s="32"/>
      <c s="32"/>
      <c s="32"/>
      <c s="32"/>
      <c s="32"/>
      <c s="111"/>
      <c s="32"/>
      <c s="32"/>
      <c s="272"/>
      <c s="272"/>
      <c s="162"/>
      <c s="272"/>
      <c s="272"/>
      <c s="272"/>
      <c s="32"/>
      <c s="201"/>
      <c s="32"/>
      <c s="32"/>
      <c s="32"/>
      <c s="32"/>
      <c s="201"/>
      <c s="32"/>
      <c s="32"/>
      <c s="32"/>
      <c s="23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38" s="382"/>
      <c r="R338" s="382"/>
      <c s="120"/>
      <c s="382"/>
      <c r="V338" s="382"/>
      <c r="X338" s="382"/>
      <c r="AK338" s="79"/>
      <c s="357"/>
      <c s="357"/>
      <c s="357"/>
      <c s="325"/>
      <c s="357"/>
      <c s="357"/>
      <c s="357"/>
      <c s="357"/>
      <c s="357"/>
      <c s="172"/>
      <c s="357"/>
      <c s="357"/>
      <c s="357"/>
      <c r="AZ338" s="172"/>
      <c s="357"/>
      <c s="357"/>
      <c s="357"/>
      <c s="357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39" s="382"/>
      <c r="R339" s="382"/>
      <c s="120"/>
      <c s="382"/>
      <c r="V339" s="382"/>
      <c r="X339" s="382"/>
      <c r="AK339" s="79"/>
      <c s="357"/>
      <c s="357"/>
      <c s="357"/>
      <c s="325"/>
      <c s="357"/>
      <c s="357"/>
      <c s="357"/>
      <c s="357"/>
      <c s="357"/>
      <c s="172"/>
      <c s="357"/>
      <c s="357"/>
      <c s="357"/>
      <c r="AZ339" s="172"/>
      <c s="357"/>
      <c s="357"/>
      <c s="357"/>
      <c s="357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40" s="382"/>
      <c r="R340" s="382"/>
      <c s="120"/>
      <c s="382"/>
      <c r="V340" s="382"/>
      <c r="X340" s="382"/>
      <c r="AK340" s="79"/>
      <c s="357"/>
      <c s="357"/>
      <c s="357"/>
      <c s="325"/>
      <c s="357"/>
      <c s="357"/>
      <c s="357"/>
      <c s="357"/>
      <c s="357"/>
      <c s="172"/>
      <c s="357"/>
      <c s="357"/>
      <c s="357"/>
      <c r="AZ340" s="172"/>
      <c s="357"/>
      <c s="357"/>
      <c s="357"/>
      <c s="357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41" s="382"/>
      <c r="R341" s="382"/>
      <c s="120"/>
      <c s="382"/>
      <c r="V341" s="382"/>
      <c r="X341" s="382"/>
      <c r="AK341" s="79"/>
      <c s="357"/>
      <c s="357"/>
      <c s="357"/>
      <c s="325"/>
      <c s="357"/>
      <c s="357"/>
      <c s="357"/>
      <c s="357"/>
      <c s="357"/>
      <c s="172"/>
      <c s="357"/>
      <c s="357"/>
      <c s="357"/>
      <c r="AZ341" s="172"/>
      <c s="357"/>
      <c s="357"/>
      <c s="357"/>
      <c s="357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42" s="382"/>
      <c r="R342" s="382"/>
      <c s="120"/>
      <c s="382"/>
      <c r="V342" s="382"/>
      <c r="X342" s="382"/>
      <c r="AK342" s="79"/>
      <c s="357"/>
      <c s="357"/>
      <c s="357"/>
      <c s="325"/>
      <c s="357"/>
      <c s="357"/>
      <c s="357"/>
      <c s="357"/>
      <c s="357"/>
      <c s="172"/>
      <c s="357"/>
      <c s="357"/>
      <c s="357"/>
      <c r="AZ342" s="172"/>
      <c s="357"/>
      <c s="357"/>
      <c s="357"/>
      <c s="357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43" s="382"/>
      <c r="R343" s="382"/>
      <c s="120"/>
      <c s="382"/>
      <c r="V343" s="382"/>
      <c r="X343" s="382"/>
      <c r="AK343" s="79"/>
      <c s="357"/>
      <c s="357"/>
      <c s="357"/>
      <c s="325"/>
      <c s="357"/>
      <c s="357"/>
      <c s="357"/>
      <c s="357"/>
      <c s="357"/>
      <c s="172"/>
      <c s="357"/>
      <c s="357"/>
      <c s="357"/>
      <c r="AZ343" s="172"/>
      <c s="357"/>
      <c s="357"/>
      <c s="357"/>
      <c s="357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44" s="382"/>
      <c r="R344" s="382"/>
      <c s="120"/>
      <c s="382"/>
      <c r="V344" s="382"/>
      <c r="X344" s="382"/>
      <c r="AK344" s="79"/>
      <c s="357"/>
      <c s="357"/>
      <c s="357"/>
      <c s="325"/>
      <c s="357"/>
      <c s="357"/>
      <c s="357"/>
      <c s="357"/>
      <c s="357"/>
      <c s="172"/>
      <c s="357"/>
      <c s="357"/>
      <c s="357"/>
      <c r="AZ344" s="172"/>
      <c s="357"/>
      <c s="357"/>
      <c s="357"/>
      <c s="357"/>
      <c s="313"/>
    </row>
    <row ht="12.75" customHeight="1" s="153" customFormat="1">
      <c s="200"/>
      <c s="382"/>
      <c s="251"/>
      <c s="251"/>
      <c s="251"/>
      <c s="251"/>
      <c s="251"/>
      <c s="251"/>
      <c s="251"/>
      <c s="291"/>
      <c s="251"/>
      <c s="251"/>
      <c s="251"/>
      <c r="P345" s="382"/>
      <c r="R345" s="382"/>
      <c s="120"/>
      <c s="382"/>
      <c r="V345" s="382"/>
      <c r="X345" s="382"/>
      <c r="AK345" s="79"/>
      <c s="357"/>
      <c s="357"/>
      <c s="357"/>
      <c s="325"/>
      <c s="357"/>
      <c s="357"/>
      <c s="357"/>
      <c s="357"/>
      <c s="357"/>
      <c s="172"/>
      <c s="357"/>
      <c s="357"/>
      <c s="357"/>
      <c r="AZ345" s="172"/>
      <c s="357"/>
      <c s="357"/>
      <c s="357"/>
      <c s="357"/>
      <c s="313"/>
    </row>
    <row ht="12.75" customHeight="1">
      <c s="200"/>
      <c s="382"/>
      <c r="J346" s="291"/>
      <c r="N346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79"/>
      <c s="357"/>
      <c s="357"/>
      <c s="357"/>
      <c s="325"/>
      <c s="357"/>
      <c s="357"/>
      <c s="357"/>
      <c s="357"/>
      <c s="357"/>
      <c s="172"/>
      <c s="357"/>
      <c s="357"/>
      <c s="357"/>
      <c s="153"/>
      <c s="172"/>
      <c s="357"/>
      <c s="357"/>
      <c s="357"/>
      <c s="357"/>
      <c s="313"/>
    </row>
    <row ht="12.75" customHeight="1">
      <c s="200"/>
      <c s="382"/>
      <c r="J347" s="291"/>
      <c r="N347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79"/>
      <c s="357"/>
      <c s="357"/>
      <c s="357"/>
      <c s="325"/>
      <c s="357"/>
      <c s="357"/>
      <c s="357"/>
      <c s="357"/>
      <c s="357"/>
      <c s="172"/>
      <c s="357"/>
      <c s="357"/>
      <c s="357"/>
      <c s="153"/>
      <c s="172"/>
      <c s="357"/>
      <c s="357"/>
      <c s="357"/>
      <c s="357"/>
      <c s="313"/>
    </row>
    <row ht="12.75" customHeight="1">
      <c s="200"/>
      <c s="382"/>
      <c r="J348" s="291"/>
      <c r="N348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153"/>
      <c s="266"/>
      <c s="153"/>
      <c s="153"/>
      <c s="153"/>
      <c s="153"/>
      <c s="120"/>
      <c s="153"/>
      <c s="153"/>
      <c s="153"/>
      <c s="153"/>
      <c s="319"/>
      <c s="153"/>
      <c s="153"/>
      <c s="153"/>
      <c s="153"/>
      <c s="319"/>
      <c s="153"/>
      <c s="153"/>
      <c s="153"/>
      <c s="313"/>
    </row>
    <row ht="12.75" customHeight="1">
      <c s="200"/>
      <c s="382"/>
      <c r="J349" s="291"/>
      <c r="N349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153"/>
      <c s="266"/>
      <c s="153"/>
      <c s="153"/>
      <c s="153"/>
      <c s="153"/>
      <c s="120"/>
      <c s="153"/>
      <c s="153"/>
      <c s="153"/>
      <c s="153"/>
      <c s="319"/>
      <c s="153"/>
      <c s="153"/>
      <c s="153"/>
      <c s="153"/>
      <c s="319"/>
      <c s="153"/>
      <c s="153"/>
      <c s="153"/>
      <c s="313"/>
    </row>
    <row ht="12.75" customHeight="1">
      <c s="200"/>
      <c s="382"/>
      <c r="J350" s="291"/>
      <c r="N350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153"/>
      <c s="266"/>
      <c s="153"/>
      <c s="153"/>
      <c s="153"/>
      <c s="153"/>
      <c s="120"/>
      <c s="153"/>
      <c s="153"/>
      <c s="153"/>
      <c s="153"/>
      <c s="319"/>
      <c s="153"/>
      <c s="153"/>
      <c s="153"/>
      <c s="153"/>
      <c s="319"/>
      <c s="153"/>
      <c s="153"/>
      <c s="153"/>
      <c s="313"/>
    </row>
    <row ht="12.75" customHeight="1">
      <c s="200"/>
      <c s="382"/>
      <c r="J351" s="291"/>
      <c r="N351" s="153"/>
      <c s="153"/>
      <c s="382"/>
      <c s="153"/>
      <c s="382"/>
      <c s="120"/>
      <c s="382"/>
      <c s="153"/>
      <c s="382"/>
      <c s="153"/>
      <c s="382"/>
      <c s="153"/>
      <c s="153"/>
      <c s="153"/>
      <c s="153"/>
      <c s="153"/>
      <c s="153"/>
      <c s="153"/>
      <c s="153"/>
      <c s="153"/>
      <c s="153"/>
      <c s="153"/>
      <c s="153"/>
      <c s="153"/>
      <c s="266"/>
      <c s="153"/>
      <c s="153"/>
      <c s="153"/>
      <c s="153"/>
      <c s="120"/>
      <c s="153"/>
      <c s="153"/>
      <c s="153"/>
      <c s="153"/>
      <c s="319"/>
      <c s="153"/>
      <c s="153"/>
      <c s="153"/>
      <c s="153"/>
      <c s="319"/>
      <c s="153"/>
      <c s="153"/>
      <c s="153"/>
      <c s="313"/>
    </row>
    <row ht="14.1" customHeight="1">
      <c s="97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47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52"/>
      <c s="144"/>
    </row>
  </sheetData>
  <mergeCells count="909">
    <mergeCell ref="A12:G12"/>
    <mergeCell ref="H12:AB12"/>
    <mergeCell ref="AC12:AL12"/>
    <mergeCell ref="AM12:AS12"/>
    <mergeCell ref="AQ20:AU20"/>
    <mergeCell ref="AM10:AS10"/>
    <mergeCell ref="AM11:AS11"/>
    <mergeCell ref="AQ19:AU19"/>
    <mergeCell ref="H9:AB9"/>
    <mergeCell ref="H8:AB8"/>
    <mergeCell ref="H7:AB7"/>
    <mergeCell ref="AQ16:AU16"/>
    <mergeCell ref="AQ17:AU17"/>
    <mergeCell ref="AQ18:AU18"/>
    <mergeCell ref="AQ30:AU30"/>
    <mergeCell ref="AQ31:AU31"/>
    <mergeCell ref="AQ32:AU32"/>
    <mergeCell ref="H3:AB3"/>
    <mergeCell ref="H10:AB10"/>
    <mergeCell ref="H11:AB11"/>
    <mergeCell ref="H6:AB6"/>
    <mergeCell ref="AQ26:AU26"/>
    <mergeCell ref="AQ27:AU27"/>
    <mergeCell ref="AS24:AU24"/>
    <mergeCell ref="AS37:AU37"/>
    <mergeCell ref="AQ41:AU41"/>
    <mergeCell ref="AQ42:AU42"/>
    <mergeCell ref="AQ28:AU28"/>
    <mergeCell ref="AQ29:AU29"/>
    <mergeCell ref="AQ21:AU21"/>
    <mergeCell ref="AQ23:AU23"/>
    <mergeCell ref="AQ35:AU35"/>
    <mergeCell ref="AQ39:AU39"/>
    <mergeCell ref="AR38:AU38"/>
    <mergeCell ref="AK67:AN67"/>
    <mergeCell ref="AK70:AN70"/>
    <mergeCell ref="AK71:AN71"/>
    <mergeCell ref="AO74:AT74"/>
    <mergeCell ref="AQ33:AU33"/>
    <mergeCell ref="AQ47:AU47"/>
    <mergeCell ref="AQ48:AU48"/>
    <mergeCell ref="AQ49:AU49"/>
    <mergeCell ref="AQ50:AU50"/>
    <mergeCell ref="AQ64:AT64"/>
    <mergeCell ref="AK76:AN76"/>
    <mergeCell ref="AK77:AN77"/>
    <mergeCell ref="AK78:AN78"/>
    <mergeCell ref="AK79:AN79"/>
    <mergeCell ref="AU67:AY67"/>
    <mergeCell ref="AW64:AY64"/>
    <mergeCell ref="AK72:AN72"/>
    <mergeCell ref="AK73:AN73"/>
    <mergeCell ref="AK74:AN74"/>
    <mergeCell ref="AK75:AN75"/>
    <mergeCell ref="AK85:AN85"/>
    <mergeCell ref="AK86:AN86"/>
    <mergeCell ref="AK87:AN87"/>
    <mergeCell ref="AK90:AN90"/>
    <mergeCell ref="AK80:AN80"/>
    <mergeCell ref="AK81:AN81"/>
    <mergeCell ref="AK82:AN82"/>
    <mergeCell ref="AK84:AN84"/>
    <mergeCell ref="AK95:AN95"/>
    <mergeCell ref="AK96:AN96"/>
    <mergeCell ref="AK97:AN97"/>
    <mergeCell ref="AK100:AN100"/>
    <mergeCell ref="AK91:AN91"/>
    <mergeCell ref="AK92:AN92"/>
    <mergeCell ref="AK93:AN93"/>
    <mergeCell ref="AK94:AN94"/>
    <mergeCell ref="AK105:AN105"/>
    <mergeCell ref="AK106:AN106"/>
    <mergeCell ref="AK107:AN107"/>
    <mergeCell ref="AK108:AN108"/>
    <mergeCell ref="AK101:AN101"/>
    <mergeCell ref="AK102:AN102"/>
    <mergeCell ref="AK103:AN103"/>
    <mergeCell ref="AK104:AN104"/>
    <mergeCell ref="AK128:AN128"/>
    <mergeCell ref="AK129:AN129"/>
    <mergeCell ref="AK130:AN130"/>
    <mergeCell ref="AK131:AN131"/>
    <mergeCell ref="AK113:AN113"/>
    <mergeCell ref="AK114:AN114"/>
    <mergeCell ref="AK126:AN126"/>
    <mergeCell ref="AK127:AN127"/>
    <mergeCell ref="AJ123:AO123"/>
    <mergeCell ref="AO126:AT126"/>
    <mergeCell ref="AK138:AN138"/>
    <mergeCell ref="AK139:AN139"/>
    <mergeCell ref="AK140:AN140"/>
    <mergeCell ref="AK141:AN141"/>
    <mergeCell ref="AK132:AN132"/>
    <mergeCell ref="AK133:AN133"/>
    <mergeCell ref="AK134:AN134"/>
    <mergeCell ref="AK135:AN135"/>
    <mergeCell ref="AK146:AN146"/>
    <mergeCell ref="AK147:AN147"/>
    <mergeCell ref="AK148:AN148"/>
    <mergeCell ref="AK149:AN149"/>
    <mergeCell ref="AK142:AN142"/>
    <mergeCell ref="AK143:AN143"/>
    <mergeCell ref="AK144:AN144"/>
    <mergeCell ref="AK145:AN145"/>
    <mergeCell ref="AK154:AN154"/>
    <mergeCell ref="AK155:AN155"/>
    <mergeCell ref="AK156:AN156"/>
    <mergeCell ref="AK157:AN157"/>
    <mergeCell ref="AK150:AN150"/>
    <mergeCell ref="AK151:AN151"/>
    <mergeCell ref="AK152:AN152"/>
    <mergeCell ref="AK153:AN153"/>
    <mergeCell ref="AK164:AN164"/>
    <mergeCell ref="AK165:AN165"/>
    <mergeCell ref="AK166:AN166"/>
    <mergeCell ref="AK167:AN167"/>
    <mergeCell ref="AK160:AN160"/>
    <mergeCell ref="AK161:AN161"/>
    <mergeCell ref="AK162:AN162"/>
    <mergeCell ref="AK163:AN163"/>
    <mergeCell ref="AK188:AN188"/>
    <mergeCell ref="AK172:AN172"/>
    <mergeCell ref="AK173:AN173"/>
    <mergeCell ref="AK174:AN174"/>
    <mergeCell ref="AK175:AN175"/>
    <mergeCell ref="AK168:AN168"/>
    <mergeCell ref="AK169:AN169"/>
    <mergeCell ref="AK170:AN170"/>
    <mergeCell ref="AK171:AN171"/>
    <mergeCell ref="AK193:AN193"/>
    <mergeCell ref="AK194:AN194"/>
    <mergeCell ref="AK195:AN195"/>
    <mergeCell ref="AK196:AN196"/>
    <mergeCell ref="AK189:AN189"/>
    <mergeCell ref="AK190:AN190"/>
    <mergeCell ref="AK191:AN191"/>
    <mergeCell ref="AK192:AN192"/>
    <mergeCell ref="AK202:AN202"/>
    <mergeCell ref="AK203:AN203"/>
    <mergeCell ref="AK204:AN204"/>
    <mergeCell ref="AK205:AN205"/>
    <mergeCell ref="AK197:AN197"/>
    <mergeCell ref="AK199:AN199"/>
    <mergeCell ref="AK200:AN200"/>
    <mergeCell ref="AK201:AN201"/>
    <mergeCell ref="AK213:AN213"/>
    <mergeCell ref="AK214:AN214"/>
    <mergeCell ref="AK215:AN215"/>
    <mergeCell ref="AK216:AN216"/>
    <mergeCell ref="AK207:AN207"/>
    <mergeCell ref="AK208:AN208"/>
    <mergeCell ref="AK211:AN211"/>
    <mergeCell ref="AK212:AN212"/>
    <mergeCell ref="AK222:AN222"/>
    <mergeCell ref="AK223:AN223"/>
    <mergeCell ref="AK224:AN224"/>
    <mergeCell ref="AK225:AN225"/>
    <mergeCell ref="AK217:AN217"/>
    <mergeCell ref="AK218:AN218"/>
    <mergeCell ref="AK219:AN219"/>
    <mergeCell ref="AK220:AN220"/>
    <mergeCell ref="AK226:AN226"/>
    <mergeCell ref="AK227:AN227"/>
    <mergeCell ref="AK244:AN244"/>
    <mergeCell ref="AK245:AN245"/>
    <mergeCell ref="AJ241:AO241"/>
    <mergeCell ref="AO245:AT245"/>
    <mergeCell ref="AK242:AN242"/>
    <mergeCell ref="AK252:AN252"/>
    <mergeCell ref="AK253:AN253"/>
    <mergeCell ref="AK254:AN254"/>
    <mergeCell ref="AK255:AN255"/>
    <mergeCell ref="AK246:AN246"/>
    <mergeCell ref="AK247:AN247"/>
    <mergeCell ref="AK248:AN248"/>
    <mergeCell ref="AK251:AN251"/>
    <mergeCell ref="AK260:AN260"/>
    <mergeCell ref="AK261:AN261"/>
    <mergeCell ref="AK262:AN262"/>
    <mergeCell ref="AK263:AN263"/>
    <mergeCell ref="AK256:AN256"/>
    <mergeCell ref="AK257:AN257"/>
    <mergeCell ref="AK258:AN258"/>
    <mergeCell ref="AK259:AN259"/>
    <mergeCell ref="AK268:AN268"/>
    <mergeCell ref="AK269:AN269"/>
    <mergeCell ref="AK270:AN270"/>
    <mergeCell ref="AK273:AN273"/>
    <mergeCell ref="AK264:AN264"/>
    <mergeCell ref="AK265:AN265"/>
    <mergeCell ref="AK266:AN266"/>
    <mergeCell ref="AK267:AN267"/>
    <mergeCell ref="AK286:AN286"/>
    <mergeCell ref="AK287:AN287"/>
    <mergeCell ref="AK280:AN280"/>
    <mergeCell ref="AK281:AN281"/>
    <mergeCell ref="AK282:AN282"/>
    <mergeCell ref="AK283:AN283"/>
    <mergeCell ref="AO75:AT75"/>
    <mergeCell ref="AO76:AT76"/>
    <mergeCell ref="AO77:AT77"/>
    <mergeCell ref="AK284:AN284"/>
    <mergeCell ref="AK285:AN285"/>
    <mergeCell ref="AK274:AN274"/>
    <mergeCell ref="AK275:AN275"/>
    <mergeCell ref="AK276:AN276"/>
    <mergeCell ref="AK279:AN279"/>
    <mergeCell ref="AO78:AT78"/>
    <mergeCell ref="AO79:AT79"/>
    <mergeCell ref="AO80:AT80"/>
    <mergeCell ref="AO81:AT81"/>
    <mergeCell ref="AK288:AN288"/>
    <mergeCell ref="AO67:AT67"/>
    <mergeCell ref="AO70:AT70"/>
    <mergeCell ref="AO71:AT71"/>
    <mergeCell ref="AO72:AT72"/>
    <mergeCell ref="AO73:AT73"/>
    <mergeCell ref="AO87:AT87"/>
    <mergeCell ref="AO90:AT90"/>
    <mergeCell ref="AO91:AT91"/>
    <mergeCell ref="AO92:AT92"/>
    <mergeCell ref="AO82:AT82"/>
    <mergeCell ref="AO84:AT84"/>
    <mergeCell ref="AO85:AT85"/>
    <mergeCell ref="AO86:AT86"/>
    <mergeCell ref="AO97:AT97"/>
    <mergeCell ref="AO100:AT100"/>
    <mergeCell ref="AO101:AT101"/>
    <mergeCell ref="AO102:AT102"/>
    <mergeCell ref="AO93:AT93"/>
    <mergeCell ref="AO94:AT94"/>
    <mergeCell ref="AO95:AT95"/>
    <mergeCell ref="AO96:AT96"/>
    <mergeCell ref="AO107:AT107"/>
    <mergeCell ref="AO108:AT108"/>
    <mergeCell ref="AO109:AT109"/>
    <mergeCell ref="AO110:AT110"/>
    <mergeCell ref="AO103:AT103"/>
    <mergeCell ref="AO104:AT104"/>
    <mergeCell ref="AO105:AT105"/>
    <mergeCell ref="AO106:AT106"/>
    <mergeCell ref="AO128:AT128"/>
    <mergeCell ref="AO129:AT129"/>
    <mergeCell ref="AO130:AT130"/>
    <mergeCell ref="AO131:AT131"/>
    <mergeCell ref="AO111:AT111"/>
    <mergeCell ref="AO112:AT112"/>
    <mergeCell ref="AO113:AT113"/>
    <mergeCell ref="AO114:AT114"/>
    <mergeCell ref="AO127:AT127"/>
    <mergeCell ref="AQ123:AT123"/>
    <mergeCell ref="AO138:AT138"/>
    <mergeCell ref="AO139:AT139"/>
    <mergeCell ref="AO140:AT140"/>
    <mergeCell ref="AO141:AT141"/>
    <mergeCell ref="AO132:AT132"/>
    <mergeCell ref="AO133:AT133"/>
    <mergeCell ref="AO134:AT134"/>
    <mergeCell ref="AO135:AT135"/>
    <mergeCell ref="AO146:AT146"/>
    <mergeCell ref="AO147:AT147"/>
    <mergeCell ref="AO148:AT148"/>
    <mergeCell ref="AO149:AT149"/>
    <mergeCell ref="AO142:AT142"/>
    <mergeCell ref="AO143:AT143"/>
    <mergeCell ref="AO144:AT144"/>
    <mergeCell ref="AO145:AT145"/>
    <mergeCell ref="AO154:AT154"/>
    <mergeCell ref="AO155:AT155"/>
    <mergeCell ref="AO156:AT156"/>
    <mergeCell ref="AO157:AT157"/>
    <mergeCell ref="AO150:AT150"/>
    <mergeCell ref="AO151:AT151"/>
    <mergeCell ref="AO152:AT152"/>
    <mergeCell ref="AO153:AT153"/>
    <mergeCell ref="AO164:AT164"/>
    <mergeCell ref="AO165:AT165"/>
    <mergeCell ref="AO166:AT166"/>
    <mergeCell ref="AO167:AT167"/>
    <mergeCell ref="AO160:AT160"/>
    <mergeCell ref="AO161:AT161"/>
    <mergeCell ref="AO162:AT162"/>
    <mergeCell ref="AO163:AT163"/>
    <mergeCell ref="AO172:AT172"/>
    <mergeCell ref="AO173:AT173"/>
    <mergeCell ref="AO174:AT174"/>
    <mergeCell ref="AO175:AT175"/>
    <mergeCell ref="AO168:AT168"/>
    <mergeCell ref="AO169:AT169"/>
    <mergeCell ref="AO170:AT170"/>
    <mergeCell ref="AO171:AT171"/>
    <mergeCell ref="AO185:AT185"/>
    <mergeCell ref="AO186:AT186"/>
    <mergeCell ref="AJ182:AO182"/>
    <mergeCell ref="AO187:AT187"/>
    <mergeCell ref="AQ182:AT182"/>
    <mergeCell ref="AK185:AN185"/>
    <mergeCell ref="AK186:AN186"/>
    <mergeCell ref="AK187:AN187"/>
    <mergeCell ref="AK183:AN183"/>
    <mergeCell ref="AQ183:AT183"/>
    <mergeCell ref="AO192:AT192"/>
    <mergeCell ref="AO193:AT193"/>
    <mergeCell ref="AO194:AT194"/>
    <mergeCell ref="AO195:AT195"/>
    <mergeCell ref="AO188:AT188"/>
    <mergeCell ref="AO189:AT189"/>
    <mergeCell ref="AO190:AT190"/>
    <mergeCell ref="AO191:AT191"/>
    <mergeCell ref="AO201:AT201"/>
    <mergeCell ref="AO202:AT202"/>
    <mergeCell ref="AO203:AT203"/>
    <mergeCell ref="AO204:AT204"/>
    <mergeCell ref="AO196:AT196"/>
    <mergeCell ref="AO197:AT197"/>
    <mergeCell ref="AO199:AT199"/>
    <mergeCell ref="AO200:AT200"/>
    <mergeCell ref="AO212:AT212"/>
    <mergeCell ref="AO213:AT213"/>
    <mergeCell ref="AO214:AT214"/>
    <mergeCell ref="AO215:AT215"/>
    <mergeCell ref="AO205:AT205"/>
    <mergeCell ref="AO207:AT207"/>
    <mergeCell ref="AO208:AT208"/>
    <mergeCell ref="AO211:AT211"/>
    <mergeCell ref="AO220:AT220"/>
    <mergeCell ref="AO222:AT222"/>
    <mergeCell ref="AO223:AT223"/>
    <mergeCell ref="AO224:AT224"/>
    <mergeCell ref="AO216:AT216"/>
    <mergeCell ref="AO217:AT217"/>
    <mergeCell ref="AO218:AT218"/>
    <mergeCell ref="AO219:AT219"/>
    <mergeCell ref="AO246:AT246"/>
    <mergeCell ref="AO247:AT247"/>
    <mergeCell ref="AO248:AT248"/>
    <mergeCell ref="AO251:AT251"/>
    <mergeCell ref="AO225:AT225"/>
    <mergeCell ref="AO226:AT226"/>
    <mergeCell ref="AO227:AT227"/>
    <mergeCell ref="AO244:AT244"/>
    <mergeCell ref="AQ241:AT241"/>
    <mergeCell ref="AQ242:AT242"/>
    <mergeCell ref="AO256:AT256"/>
    <mergeCell ref="AO257:AT257"/>
    <mergeCell ref="AO258:AT258"/>
    <mergeCell ref="AO259:AT259"/>
    <mergeCell ref="AO252:AT252"/>
    <mergeCell ref="AO253:AT253"/>
    <mergeCell ref="AO254:AT254"/>
    <mergeCell ref="AO255:AT255"/>
    <mergeCell ref="AO267:AT267"/>
    <mergeCell ref="AO268:AT268"/>
    <mergeCell ref="AO269:AT269"/>
    <mergeCell ref="AO260:AT260"/>
    <mergeCell ref="AO261:AT261"/>
    <mergeCell ref="AO262:AT262"/>
    <mergeCell ref="AO263:AT263"/>
    <mergeCell ref="AO288:AT288"/>
    <mergeCell ref="AO282:AT282"/>
    <mergeCell ref="AO283:AT283"/>
    <mergeCell ref="AO284:AT284"/>
    <mergeCell ref="AO285:AT285"/>
    <mergeCell ref="AO264:AT264"/>
    <mergeCell ref="AO265:AT265"/>
    <mergeCell ref="AO274:AT274"/>
    <mergeCell ref="AO275:AT275"/>
    <mergeCell ref="AO266:AT266"/>
    <mergeCell ref="AU78:AY78"/>
    <mergeCell ref="AU79:AY79"/>
    <mergeCell ref="AO286:AT286"/>
    <mergeCell ref="AO287:AT287"/>
    <mergeCell ref="AO276:AT276"/>
    <mergeCell ref="AO279:AT279"/>
    <mergeCell ref="AO280:AT280"/>
    <mergeCell ref="AO281:AT281"/>
    <mergeCell ref="AO270:AT270"/>
    <mergeCell ref="AO273:AT273"/>
    <mergeCell ref="AU85:AY85"/>
    <mergeCell ref="AU86:AY86"/>
    <mergeCell ref="AU87:AY87"/>
    <mergeCell ref="AU90:AY90"/>
    <mergeCell ref="AU80:AY80"/>
    <mergeCell ref="AU81:AY81"/>
    <mergeCell ref="AU82:AY82"/>
    <mergeCell ref="AU84:AY84"/>
    <mergeCell ref="AU83:AY83"/>
    <mergeCell ref="AU95:AY95"/>
    <mergeCell ref="AU96:AY96"/>
    <mergeCell ref="AU97:AY97"/>
    <mergeCell ref="AU100:AY100"/>
    <mergeCell ref="AU91:AY91"/>
    <mergeCell ref="AU92:AY92"/>
    <mergeCell ref="AU93:AY93"/>
    <mergeCell ref="AU94:AY94"/>
    <mergeCell ref="AU105:AY105"/>
    <mergeCell ref="AU106:AY106"/>
    <mergeCell ref="AU107:AY107"/>
    <mergeCell ref="AU108:AY108"/>
    <mergeCell ref="AU101:AY101"/>
    <mergeCell ref="AU102:AY102"/>
    <mergeCell ref="AU103:AY103"/>
    <mergeCell ref="AU104:AY104"/>
    <mergeCell ref="AU128:AY128"/>
    <mergeCell ref="AU129:AY129"/>
    <mergeCell ref="AU130:AY130"/>
    <mergeCell ref="AU131:AY131"/>
    <mergeCell ref="AU113:AY113"/>
    <mergeCell ref="AU114:AY114"/>
    <mergeCell ref="AU126:AY126"/>
    <mergeCell ref="AU127:AY127"/>
    <mergeCell ref="AW123:AY123"/>
    <mergeCell ref="AU138:AY138"/>
    <mergeCell ref="AU139:AY139"/>
    <mergeCell ref="AU140:AY140"/>
    <mergeCell ref="AU141:AY141"/>
    <mergeCell ref="AU132:AY132"/>
    <mergeCell ref="AU133:AY133"/>
    <mergeCell ref="AU134:AY134"/>
    <mergeCell ref="AU135:AY135"/>
    <mergeCell ref="AU146:AY146"/>
    <mergeCell ref="AU147:AY147"/>
    <mergeCell ref="AU148:AY148"/>
    <mergeCell ref="AU149:AY149"/>
    <mergeCell ref="AU142:AY142"/>
    <mergeCell ref="AU143:AY143"/>
    <mergeCell ref="AU144:AY144"/>
    <mergeCell ref="AU145:AY145"/>
    <mergeCell ref="AU154:AY154"/>
    <mergeCell ref="AU155:AY155"/>
    <mergeCell ref="AU156:AY156"/>
    <mergeCell ref="AU157:AY157"/>
    <mergeCell ref="AU150:AY150"/>
    <mergeCell ref="AU151:AY151"/>
    <mergeCell ref="AU152:AY152"/>
    <mergeCell ref="AU153:AY153"/>
    <mergeCell ref="AU164:AY164"/>
    <mergeCell ref="AU165:AY165"/>
    <mergeCell ref="AU166:AY166"/>
    <mergeCell ref="AU167:AY167"/>
    <mergeCell ref="AU160:AY160"/>
    <mergeCell ref="AU161:AY161"/>
    <mergeCell ref="AU162:AY162"/>
    <mergeCell ref="AU163:AY163"/>
    <mergeCell ref="AU172:AY172"/>
    <mergeCell ref="AU173:AY173"/>
    <mergeCell ref="AU174:AY174"/>
    <mergeCell ref="AU175:AY175"/>
    <mergeCell ref="AU168:AY168"/>
    <mergeCell ref="AU170:AY170"/>
    <mergeCell ref="AU169:AY169"/>
    <mergeCell ref="AU171:AY171"/>
    <mergeCell ref="AU189:AY189"/>
    <mergeCell ref="AU190:AY190"/>
    <mergeCell ref="AU191:AY191"/>
    <mergeCell ref="AU192:AY192"/>
    <mergeCell ref="AU185:AY185"/>
    <mergeCell ref="AU186:AY186"/>
    <mergeCell ref="AU187:AY187"/>
    <mergeCell ref="AU188:AY188"/>
    <mergeCell ref="AU197:AY197"/>
    <mergeCell ref="AU199:AY199"/>
    <mergeCell ref="AU200:AY200"/>
    <mergeCell ref="AU201:AY201"/>
    <mergeCell ref="AU193:AY193"/>
    <mergeCell ref="AU194:AY194"/>
    <mergeCell ref="AU195:AY195"/>
    <mergeCell ref="AU196:AY196"/>
    <mergeCell ref="AU207:AY207"/>
    <mergeCell ref="AU208:AY208"/>
    <mergeCell ref="AU211:AY211"/>
    <mergeCell ref="AU212:AY212"/>
    <mergeCell ref="AU202:AY202"/>
    <mergeCell ref="AU203:AY203"/>
    <mergeCell ref="AU204:AY204"/>
    <mergeCell ref="AU205:AY205"/>
    <mergeCell ref="AU219:AY219"/>
    <mergeCell ref="AU220:AY220"/>
    <mergeCell ref="AU213:AY213"/>
    <mergeCell ref="AU214:AY214"/>
    <mergeCell ref="AU215:AY215"/>
    <mergeCell ref="AU216:AY216"/>
    <mergeCell ref="AU244:AY244"/>
    <mergeCell ref="AU245:AY245"/>
    <mergeCell ref="AW241:AY241"/>
    <mergeCell ref="AW242:AY242"/>
    <mergeCell ref="AU222:AY222"/>
    <mergeCell ref="AU223:AY223"/>
    <mergeCell ref="AU224:AY224"/>
    <mergeCell ref="AU225:AY225"/>
    <mergeCell ref="AU259:AY259"/>
    <mergeCell ref="AU252:AY252"/>
    <mergeCell ref="AU253:AY253"/>
    <mergeCell ref="AU254:AY254"/>
    <mergeCell ref="AU255:AY255"/>
    <mergeCell ref="AU246:AY246"/>
    <mergeCell ref="AU247:AY247"/>
    <mergeCell ref="AU248:AY248"/>
    <mergeCell ref="AU251:AY251"/>
    <mergeCell ref="AU274:AY274"/>
    <mergeCell ref="AU275:AY275"/>
    <mergeCell ref="AU270:AY270"/>
    <mergeCell ref="AU273:AY273"/>
    <mergeCell ref="AU264:AY264"/>
    <mergeCell ref="AU265:AY265"/>
    <mergeCell ref="AU266:AY266"/>
    <mergeCell ref="AU267:AY267"/>
    <mergeCell ref="AU268:AY268"/>
    <mergeCell ref="AU269:AY269"/>
    <mergeCell ref="AZ75:BD75"/>
    <mergeCell ref="AZ76:BD76"/>
    <mergeCell ref="AZ77:BD77"/>
    <mergeCell ref="AU284:AY284"/>
    <mergeCell ref="AU285:AY285"/>
    <mergeCell ref="AU286:AY286"/>
    <mergeCell ref="AU280:AY280"/>
    <mergeCell ref="AU281:AY281"/>
    <mergeCell ref="AU282:AY282"/>
    <mergeCell ref="AU283:AY283"/>
    <mergeCell ref="AZ67:BD67"/>
    <mergeCell ref="AZ70:BD70"/>
    <mergeCell ref="AZ71:BD71"/>
    <mergeCell ref="AZ72:BD72"/>
    <mergeCell ref="AZ73:BD73"/>
    <mergeCell ref="AZ74:BD74"/>
    <mergeCell ref="AZ82:BD82"/>
    <mergeCell ref="AZ84:BD84"/>
    <mergeCell ref="AZ85:BD85"/>
    <mergeCell ref="AZ86:BD86"/>
    <mergeCell ref="AZ83:BD83"/>
    <mergeCell ref="AZ78:BD78"/>
    <mergeCell ref="AZ79:BD79"/>
    <mergeCell ref="AZ80:BD80"/>
    <mergeCell ref="AZ81:BD81"/>
    <mergeCell ref="AZ93:BD93"/>
    <mergeCell ref="AZ94:BD94"/>
    <mergeCell ref="AZ95:BD95"/>
    <mergeCell ref="AZ96:BD96"/>
    <mergeCell ref="AZ87:BD87"/>
    <mergeCell ref="AZ90:BD90"/>
    <mergeCell ref="AZ91:BD91"/>
    <mergeCell ref="AZ92:BD92"/>
    <mergeCell ref="AZ103:BD103"/>
    <mergeCell ref="AZ104:BD104"/>
    <mergeCell ref="AZ105:BD105"/>
    <mergeCell ref="AZ106:BD106"/>
    <mergeCell ref="AZ97:BD97"/>
    <mergeCell ref="AZ100:BD100"/>
    <mergeCell ref="AZ101:BD101"/>
    <mergeCell ref="AZ102:BD102"/>
    <mergeCell ref="AZ111:BD111"/>
    <mergeCell ref="AZ112:BD112"/>
    <mergeCell ref="AZ113:BD113"/>
    <mergeCell ref="AZ114:BD114"/>
    <mergeCell ref="AZ107:BD107"/>
    <mergeCell ref="AZ108:BD108"/>
    <mergeCell ref="AZ109:BD109"/>
    <mergeCell ref="AZ110:BD110"/>
    <mergeCell ref="AZ130:BD130"/>
    <mergeCell ref="AZ131:BD131"/>
    <mergeCell ref="AZ132:BD132"/>
    <mergeCell ref="AZ133:BD133"/>
    <mergeCell ref="AZ126:BD126"/>
    <mergeCell ref="AZ127:BD127"/>
    <mergeCell ref="AZ128:BD128"/>
    <mergeCell ref="AZ129:BD129"/>
    <mergeCell ref="AZ140:BD140"/>
    <mergeCell ref="AZ141:BD141"/>
    <mergeCell ref="AZ142:BD142"/>
    <mergeCell ref="AZ143:BD143"/>
    <mergeCell ref="AZ134:BD134"/>
    <mergeCell ref="AZ135:BD135"/>
    <mergeCell ref="AZ138:BD138"/>
    <mergeCell ref="AZ139:BD139"/>
    <mergeCell ref="AZ148:BD148"/>
    <mergeCell ref="AZ149:BD149"/>
    <mergeCell ref="AZ150:BD150"/>
    <mergeCell ref="AZ151:BD151"/>
    <mergeCell ref="AZ144:BD144"/>
    <mergeCell ref="AZ145:BD145"/>
    <mergeCell ref="AZ146:BD146"/>
    <mergeCell ref="AZ147:BD147"/>
    <mergeCell ref="AZ156:BD156"/>
    <mergeCell ref="AZ157:BD157"/>
    <mergeCell ref="AZ160:BD160"/>
    <mergeCell ref="AZ161:BD161"/>
    <mergeCell ref="AZ152:BD152"/>
    <mergeCell ref="AZ153:BD153"/>
    <mergeCell ref="AZ154:BD154"/>
    <mergeCell ref="AZ155:BD155"/>
    <mergeCell ref="AZ173:BD173"/>
    <mergeCell ref="AZ166:BD166"/>
    <mergeCell ref="AZ167:BD167"/>
    <mergeCell ref="AZ168:BD168"/>
    <mergeCell ref="AZ169:BD169"/>
    <mergeCell ref="AZ162:BD162"/>
    <mergeCell ref="AZ163:BD163"/>
    <mergeCell ref="AZ164:BD164"/>
    <mergeCell ref="AZ165:BD165"/>
    <mergeCell ref="AZ187:BD187"/>
    <mergeCell ref="AZ188:BD188"/>
    <mergeCell ref="AZ189:BD189"/>
    <mergeCell ref="AZ190:BD190"/>
    <mergeCell ref="AZ174:BD174"/>
    <mergeCell ref="AZ175:BD175"/>
    <mergeCell ref="AZ185:BD185"/>
    <mergeCell ref="AZ186:BD186"/>
    <mergeCell ref="BA182:BE182"/>
    <mergeCell ref="AZ195:BD195"/>
    <mergeCell ref="AZ196:BD196"/>
    <mergeCell ref="AZ197:BD197"/>
    <mergeCell ref="AZ199:BD199"/>
    <mergeCell ref="AZ191:BD191"/>
    <mergeCell ref="AZ192:BD192"/>
    <mergeCell ref="AZ193:BD193"/>
    <mergeCell ref="AZ194:BD194"/>
    <mergeCell ref="AZ204:BD204"/>
    <mergeCell ref="AZ205:BD205"/>
    <mergeCell ref="AZ207:BD207"/>
    <mergeCell ref="AZ208:BD208"/>
    <mergeCell ref="AZ200:BD200"/>
    <mergeCell ref="AZ201:BD201"/>
    <mergeCell ref="AZ202:BD202"/>
    <mergeCell ref="AZ203:BD203"/>
    <mergeCell ref="AZ214:BD214"/>
    <mergeCell ref="AZ215:BD215"/>
    <mergeCell ref="AZ216:BD216"/>
    <mergeCell ref="AZ217:BD217"/>
    <mergeCell ref="AZ211:BD211"/>
    <mergeCell ref="AZ212:BD212"/>
    <mergeCell ref="AZ213:BD213"/>
    <mergeCell ref="AZ223:BD223"/>
    <mergeCell ref="AZ224:BD224"/>
    <mergeCell ref="AZ225:BD225"/>
    <mergeCell ref="AZ226:BD226"/>
    <mergeCell ref="AZ218:BD218"/>
    <mergeCell ref="AZ219:BD219"/>
    <mergeCell ref="AZ220:BD220"/>
    <mergeCell ref="AZ222:BD222"/>
    <mergeCell ref="AZ247:BD247"/>
    <mergeCell ref="AZ248:BD248"/>
    <mergeCell ref="AZ251:BD251"/>
    <mergeCell ref="AZ252:BD252"/>
    <mergeCell ref="AZ227:BD227"/>
    <mergeCell ref="AZ244:BD244"/>
    <mergeCell ref="AZ245:BD245"/>
    <mergeCell ref="AZ246:BD246"/>
    <mergeCell ref="BA241:BE241"/>
    <mergeCell ref="BA242:BE242"/>
    <mergeCell ref="AZ257:BD257"/>
    <mergeCell ref="AZ258:BD258"/>
    <mergeCell ref="AZ259:BD259"/>
    <mergeCell ref="AZ260:BD260"/>
    <mergeCell ref="AZ253:BD253"/>
    <mergeCell ref="AZ254:BD254"/>
    <mergeCell ref="AZ255:BD255"/>
    <mergeCell ref="AZ256:BD256"/>
    <mergeCell ref="AZ265:BD265"/>
    <mergeCell ref="AZ266:BD266"/>
    <mergeCell ref="AZ267:BD267"/>
    <mergeCell ref="AZ268:BD268"/>
    <mergeCell ref="AZ261:BD261"/>
    <mergeCell ref="AZ262:BD262"/>
    <mergeCell ref="AZ263:BD263"/>
    <mergeCell ref="AZ264:BD264"/>
    <mergeCell ref="AZ269:BD269"/>
    <mergeCell ref="AZ270:BD270"/>
    <mergeCell ref="AZ287:BD287"/>
    <mergeCell ref="AZ288:BD288"/>
    <mergeCell ref="AZ281:BD281"/>
    <mergeCell ref="AZ282:BD282"/>
    <mergeCell ref="AZ283:BD283"/>
    <mergeCell ref="AZ284:BD284"/>
    <mergeCell ref="AZ273:BD273"/>
    <mergeCell ref="AZ274:BD274"/>
    <mergeCell ref="AZ285:BD285"/>
    <mergeCell ref="AZ286:BD286"/>
    <mergeCell ref="AZ275:BD275"/>
    <mergeCell ref="AZ276:BD276"/>
    <mergeCell ref="AZ279:BD279"/>
    <mergeCell ref="AZ280:BD280"/>
    <mergeCell ref="BA64:BE64"/>
    <mergeCell ref="AK65:AN65"/>
    <mergeCell ref="AQ65:AT65"/>
    <mergeCell ref="AW65:AY65"/>
    <mergeCell ref="BA65:BE65"/>
    <mergeCell ref="AJ64:AO64"/>
    <mergeCell ref="AW183:AY183"/>
    <mergeCell ref="BA183:BE183"/>
    <mergeCell ref="BA123:BE123"/>
    <mergeCell ref="AK124:AN124"/>
    <mergeCell ref="AQ124:AT124"/>
    <mergeCell ref="AW124:AY124"/>
    <mergeCell ref="BA124:BE124"/>
    <mergeCell ref="AZ170:BD170"/>
    <mergeCell ref="AZ171:BD171"/>
    <mergeCell ref="AZ172:BD172"/>
    <mergeCell ref="AU262:AY262"/>
    <mergeCell ref="AU263:AY263"/>
    <mergeCell ref="AU70:AY70"/>
    <mergeCell ref="AU71:AY71"/>
    <mergeCell ref="AU72:AY72"/>
    <mergeCell ref="AU73:AY73"/>
    <mergeCell ref="AW182:AY182"/>
    <mergeCell ref="AU256:AY256"/>
    <mergeCell ref="AU257:AY257"/>
    <mergeCell ref="AU258:AY258"/>
    <mergeCell ref="AU288:AY288"/>
    <mergeCell ref="AU74:AY74"/>
    <mergeCell ref="AU75:AY75"/>
    <mergeCell ref="AU76:AY76"/>
    <mergeCell ref="AU77:AY77"/>
    <mergeCell ref="AU287:AY287"/>
    <mergeCell ref="AU276:AY276"/>
    <mergeCell ref="AU279:AY279"/>
    <mergeCell ref="AU260:AY260"/>
    <mergeCell ref="AU261:AY261"/>
    <mergeCell ref="J237:Q237"/>
    <mergeCell ref="J238:Q238"/>
    <mergeCell ref="J178:Q178"/>
    <mergeCell ref="J179:Q179"/>
    <mergeCell ref="AQ45:AU45"/>
    <mergeCell ref="AQ46:AU46"/>
    <mergeCell ref="AU226:AY226"/>
    <mergeCell ref="AU227:AY227"/>
    <mergeCell ref="AU217:AY217"/>
    <mergeCell ref="AU218:AY218"/>
    <mergeCell ref="J119:Q119"/>
    <mergeCell ref="J120:Q120"/>
    <mergeCell ref="AU109:AY109"/>
    <mergeCell ref="AU110:AY110"/>
    <mergeCell ref="AU111:AY111"/>
    <mergeCell ref="AU112:AY112"/>
    <mergeCell ref="AK109:AN109"/>
    <mergeCell ref="AK110:AN110"/>
    <mergeCell ref="AK111:AN111"/>
    <mergeCell ref="AK112:AN112"/>
    <mergeCell ref="J296:Q296"/>
    <mergeCell ref="J297:Q297"/>
    <mergeCell ref="AQ300:AT300"/>
    <mergeCell ref="AJ300:AO300"/>
    <mergeCell ref="H5:AB5"/>
    <mergeCell ref="H4:AB4"/>
    <mergeCell ref="AK83:AN83"/>
    <mergeCell ref="AO83:AT83"/>
    <mergeCell ref="J60:Q60"/>
    <mergeCell ref="J61:Q61"/>
    <mergeCell ref="AK303:AN303"/>
    <mergeCell ref="AO303:AT303"/>
    <mergeCell ref="AU303:AY303"/>
    <mergeCell ref="AZ303:BD303"/>
    <mergeCell ref="AW300:AY300"/>
    <mergeCell ref="BA300:BE300"/>
    <mergeCell ref="AK301:AN301"/>
    <mergeCell ref="AQ301:AT301"/>
    <mergeCell ref="AW301:AY301"/>
    <mergeCell ref="BA301:BE301"/>
    <mergeCell ref="AK305:AN305"/>
    <mergeCell ref="AO305:AT305"/>
    <mergeCell ref="AU305:AY305"/>
    <mergeCell ref="AZ305:BD305"/>
    <mergeCell ref="AK304:AN304"/>
    <mergeCell ref="AO304:AT304"/>
    <mergeCell ref="AU304:AY304"/>
    <mergeCell ref="AZ304:BD304"/>
    <mergeCell ref="AK307:AN307"/>
    <mergeCell ref="AO307:AT307"/>
    <mergeCell ref="AU307:AY307"/>
    <mergeCell ref="AZ307:BD307"/>
    <mergeCell ref="AK306:AN306"/>
    <mergeCell ref="AO306:AT306"/>
    <mergeCell ref="AU306:AY306"/>
    <mergeCell ref="AZ306:BD306"/>
    <mergeCell ref="AK310:AN310"/>
    <mergeCell ref="AO310:AT310"/>
    <mergeCell ref="AU310:AY310"/>
    <mergeCell ref="AZ310:BD310"/>
    <mergeCell ref="AK309:AN309"/>
    <mergeCell ref="AO309:AT309"/>
    <mergeCell ref="AU309:AY309"/>
    <mergeCell ref="AZ309:BD309"/>
    <mergeCell ref="AK312:AN312"/>
    <mergeCell ref="AO312:AT312"/>
    <mergeCell ref="AU312:AY312"/>
    <mergeCell ref="AZ312:BD312"/>
    <mergeCell ref="AK311:AN311"/>
    <mergeCell ref="AO311:AT311"/>
    <mergeCell ref="AU311:AY311"/>
    <mergeCell ref="AZ311:BD311"/>
    <mergeCell ref="AK314:AN314"/>
    <mergeCell ref="AO314:AT314"/>
    <mergeCell ref="AU314:AY314"/>
    <mergeCell ref="AZ314:BD314"/>
    <mergeCell ref="AK313:AN313"/>
    <mergeCell ref="AO313:AT313"/>
    <mergeCell ref="AU313:AY313"/>
    <mergeCell ref="AZ313:BD313"/>
    <mergeCell ref="AK317:AN317"/>
    <mergeCell ref="AO317:AT317"/>
    <mergeCell ref="AU317:AY317"/>
    <mergeCell ref="AZ317:BD317"/>
    <mergeCell ref="AK315:AN315"/>
    <mergeCell ref="AO315:AT315"/>
    <mergeCell ref="AU315:AY315"/>
    <mergeCell ref="AZ315:BD315"/>
    <mergeCell ref="AK319:AN319"/>
    <mergeCell ref="AO319:AT319"/>
    <mergeCell ref="AU319:AY319"/>
    <mergeCell ref="AZ319:BD319"/>
    <mergeCell ref="AK318:AN318"/>
    <mergeCell ref="AO318:AT318"/>
    <mergeCell ref="AU318:AY318"/>
    <mergeCell ref="AZ318:BD318"/>
    <mergeCell ref="AK321:AN321"/>
    <mergeCell ref="AO321:AT321"/>
    <mergeCell ref="AU321:AY321"/>
    <mergeCell ref="AZ321:BD321"/>
    <mergeCell ref="AK320:AN320"/>
    <mergeCell ref="AO320:AT320"/>
    <mergeCell ref="AU320:AY320"/>
    <mergeCell ref="AZ320:BD320"/>
    <mergeCell ref="AK323:AN323"/>
    <mergeCell ref="AO323:AT323"/>
    <mergeCell ref="AU323:AY323"/>
    <mergeCell ref="AZ323:BD323"/>
    <mergeCell ref="AK322:AN322"/>
    <mergeCell ref="AO322:AT322"/>
    <mergeCell ref="AU322:AY322"/>
    <mergeCell ref="AZ322:BD322"/>
    <mergeCell ref="AK325:AN325"/>
    <mergeCell ref="AO325:AT325"/>
    <mergeCell ref="AU325:AY325"/>
    <mergeCell ref="AZ325:BD325"/>
    <mergeCell ref="AK324:AN324"/>
    <mergeCell ref="AO324:AT324"/>
    <mergeCell ref="AU324:AY324"/>
    <mergeCell ref="AZ324:BD324"/>
    <mergeCell ref="AK327:AN327"/>
    <mergeCell ref="AO327:AT327"/>
    <mergeCell ref="AU327:AY327"/>
    <mergeCell ref="AZ327:BD327"/>
    <mergeCell ref="AK326:AN326"/>
    <mergeCell ref="AO326:AT326"/>
    <mergeCell ref="AU326:AY326"/>
    <mergeCell ref="AZ326:BD326"/>
    <mergeCell ref="AK329:AN329"/>
    <mergeCell ref="AO329:AT329"/>
    <mergeCell ref="AU329:AY329"/>
    <mergeCell ref="AZ329:BD329"/>
    <mergeCell ref="AK328:AN328"/>
    <mergeCell ref="AO328:AT328"/>
    <mergeCell ref="AU328:AY328"/>
    <mergeCell ref="AZ328:BD328"/>
    <mergeCell ref="AK333:AN333"/>
    <mergeCell ref="AO333:AT333"/>
    <mergeCell ref="AU333:AY333"/>
    <mergeCell ref="AZ333:BD333"/>
    <mergeCell ref="AK332:AN332"/>
    <mergeCell ref="AO332:AT332"/>
    <mergeCell ref="AU332:AY332"/>
    <mergeCell ref="AZ332:BD332"/>
    <mergeCell ref="AK335:AN335"/>
    <mergeCell ref="AO335:AT335"/>
    <mergeCell ref="AU335:AY335"/>
    <mergeCell ref="AZ335:BD335"/>
    <mergeCell ref="AK334:AN334"/>
    <mergeCell ref="AO334:AT334"/>
    <mergeCell ref="AU334:AY334"/>
    <mergeCell ref="AZ334:BD334"/>
    <mergeCell ref="AK339:AN339"/>
    <mergeCell ref="AO339:AT339"/>
    <mergeCell ref="AU339:AY339"/>
    <mergeCell ref="AZ339:BD339"/>
    <mergeCell ref="AK338:AN338"/>
    <mergeCell ref="AO338:AT338"/>
    <mergeCell ref="AU338:AY338"/>
    <mergeCell ref="AZ338:BD338"/>
    <mergeCell ref="AK341:AN341"/>
    <mergeCell ref="AO341:AT341"/>
    <mergeCell ref="AU341:AY341"/>
    <mergeCell ref="AZ341:BD341"/>
    <mergeCell ref="AK340:AN340"/>
    <mergeCell ref="AO340:AT340"/>
    <mergeCell ref="AU340:AY340"/>
    <mergeCell ref="AZ340:BD340"/>
    <mergeCell ref="AK343:AN343"/>
    <mergeCell ref="AO343:AT343"/>
    <mergeCell ref="AU343:AY343"/>
    <mergeCell ref="AZ343:BD343"/>
    <mergeCell ref="AK342:AN342"/>
    <mergeCell ref="AO342:AT342"/>
    <mergeCell ref="AU342:AY342"/>
    <mergeCell ref="AZ342:BD342"/>
    <mergeCell ref="AK345:AN345"/>
    <mergeCell ref="AO345:AT345"/>
    <mergeCell ref="AU345:AY345"/>
    <mergeCell ref="AZ345:BD345"/>
    <mergeCell ref="AK344:AN344"/>
    <mergeCell ref="AO344:AT344"/>
    <mergeCell ref="AU344:AY344"/>
    <mergeCell ref="AZ344:BD344"/>
    <mergeCell ref="AK347:AN347"/>
    <mergeCell ref="AO347:AT347"/>
    <mergeCell ref="AU347:AY347"/>
    <mergeCell ref="AZ347:BD347"/>
    <mergeCell ref="AK346:AN346"/>
    <mergeCell ref="AO346:AT346"/>
    <mergeCell ref="AU346:AY346"/>
    <mergeCell ref="AZ346:BD346"/>
  </mergeCells>
  <pageMargins left="1" right="0.25" top="0.75" bottom="0.6" header="0.5" footer="0.5"/>
  <pageSetup scale="90" orientation="portrait" verticalDpi="300"/>
  <rowBreaks count="5" manualBreakCount="5">
    <brk id="57" min="1" max="56" man="1"/>
    <brk id="116" min="1" max="56" man="1"/>
    <brk id="175" max="56" man="1"/>
    <brk id="234" max="56" man="1"/>
    <brk id="293" max="56" man="1"/>
  </rowBrea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E15"/>
  <sheetViews>
    <sheetView workbookViewId="0"/>
  </sheetViews>
  <sheetFormatPr defaultColWidth="1.7109375" defaultRowHeight="23.25"/>
  <cols>
    <col min="1" max="16384" width="1.7109375" style="161"/>
  </cols>
  <sheetData>
    <row ht="42" customHeight="1" s="371" customFormat="1">
      <c s="20"/>
      <c/>
      <c/>
      <c s="38"/>
      <c r="BE1" s="328" t="s">
        <v>302</v>
      </c>
    </row>
    <row ht="18" customHeight="1" s="371" customFormat="1">
      <c s="20"/>
      <c/>
      <c s="2"/>
      <c s="2"/>
    </row>
    <row r="7">
      <c r="J7" s="161" t="s">
        <v>389</v>
      </c>
    </row>
    <row r="9">
      <c r="J9" s="161" t="s">
        <v>220</v>
      </c>
      <c r="Y9" s="336" t="s">
        <v>385</v>
      </c>
    </row>
    <row r="11">
      <c r="J11" s="161" t="s">
        <v>341</v>
      </c>
      <c r="Y11" s="151" t="s">
        <v>292</v>
      </c>
    </row>
    <row r="13">
      <c r="J13" s="161" t="s">
        <v>183</v>
      </c>
      <c r="Y13" s="336" t="s">
        <v>204</v>
      </c>
    </row>
    <row r="15">
      <c r="J15" s="161" t="s">
        <v>63</v>
      </c>
      <c r="Y15" s="151" t="s">
        <v>158</v>
      </c>
    </row>
  </sheetData>
  <pageMargins left="0.75" right="0.75" top="1" bottom="1" header="0.5" footer="0.5"/>
  <pageSetup scale="93" orientation="portrait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dimension ref="A1:BE42"/>
  <sheetViews>
    <sheetView topLeftCell="A7" workbookViewId="0">
      <selection activeCell="A1" sqref="A1:V2"/>
    </sheetView>
  </sheetViews>
  <sheetFormatPr defaultColWidth="1.7109375" defaultRowHeight="14.1" customHeight="1"/>
  <cols>
    <col min="1" max="29" width="1.7109375" style="251" customWidth="1"/>
    <col min="30" max="30" width="1.7109375" style="246" customWidth="1"/>
    <col min="31" max="16384" width="1.7109375" style="251"/>
  </cols>
  <sheetData>
    <row ht="12.75" customHeight="1">
      <c s="263" t="s">
        <v>269</v>
      </c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88" t="s">
        <v>53</v>
      </c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175"/>
      <c s="270"/>
    </row>
    <row ht="12.75" customHeight="1">
      <c s="273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34"/>
      <c s="324"/>
    </row>
    <row ht="12.75" customHeight="1">
      <c s="207" t="s">
        <v>397</v>
      </c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176"/>
      <c s="271"/>
    </row>
    <row ht="38.25" customHeight="1">
      <c s="1" t="s">
        <v>509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6" t="s">
        <v>58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38.25" customHeight="1">
      <c s="54" t="s">
        <v>390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85" t="s">
        <v>50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38.25" customHeight="1">
      <c s="1" t="s">
        <v>258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6" t="s">
        <v>408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25.5" customHeight="1">
      <c s="54" t="s">
        <v>386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85" t="s">
        <v>327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25.5" customHeight="1">
      <c s="1" t="s">
        <v>460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6" t="s">
        <v>167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25.5" customHeight="1">
      <c s="54" t="s">
        <v>73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85" t="s">
        <v>303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38.25" customHeight="1">
      <c s="1" t="s">
        <v>515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6" t="s">
        <v>74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23" t="s">
        <v>77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4" t="s">
        <v>358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353" t="s">
        <v>129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31" t="s">
        <v>30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23" t="s">
        <v>279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4" t="s">
        <v>118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353" t="s">
        <v>29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31" t="s">
        <v>144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23" t="s">
        <v>288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4" t="s">
        <v>71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353" t="s">
        <v>370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31" t="s">
        <v>430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23" t="s">
        <v>459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4" t="s">
        <v>96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353" t="s">
        <v>70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31" t="s">
        <v>103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23" t="s">
        <v>78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4" t="s">
        <v>16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38.25" customHeight="1">
      <c s="1" t="s">
        <v>233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6" t="s">
        <v>348</v>
      </c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88"/>
    </row>
    <row ht="12.75" customHeight="1">
      <c s="264"/>
      <c s="243"/>
      <c s="243"/>
      <c s="243"/>
      <c s="243"/>
      <c s="243"/>
      <c s="243"/>
      <c s="243"/>
      <c s="243"/>
      <c s="243"/>
      <c s="243"/>
      <c s="243"/>
      <c s="243"/>
      <c s="243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353" t="s">
        <v>249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31" t="s">
        <v>507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25.5" customHeight="1">
      <c s="54" t="s">
        <v>92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85" t="s">
        <v>122</v>
      </c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88"/>
    </row>
    <row ht="25.5" customHeight="1">
      <c s="1" t="s">
        <v>197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6" t="s">
        <v>469</v>
      </c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88"/>
    </row>
    <row ht="12.75" customHeight="1">
      <c s="23"/>
      <c s="48"/>
      <c s="48"/>
      <c s="48"/>
      <c s="48"/>
      <c s="48"/>
      <c s="48"/>
      <c s="48"/>
      <c s="48"/>
      <c s="48"/>
      <c s="48"/>
      <c s="48"/>
      <c s="48"/>
      <c s="48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25.5" customHeight="1">
      <c s="1" t="s">
        <v>238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6" t="s">
        <v>368</v>
      </c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88"/>
    </row>
    <row ht="12.75" customHeight="1">
      <c s="23" t="s">
        <v>485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4" t="s">
        <v>463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353"/>
      <c s="48"/>
      <c s="48"/>
      <c s="48"/>
      <c s="48"/>
      <c s="48"/>
      <c s="48"/>
      <c s="48"/>
      <c s="48"/>
      <c s="48"/>
      <c s="48"/>
      <c s="48"/>
      <c s="48"/>
      <c s="48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264" t="s">
        <v>314</v>
      </c>
      <c s="243"/>
      <c s="243"/>
      <c s="243"/>
      <c s="243"/>
      <c s="243"/>
      <c s="243"/>
      <c s="243"/>
      <c s="243"/>
      <c s="243"/>
      <c s="243"/>
      <c s="243"/>
      <c s="243"/>
      <c s="243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353" t="s">
        <v>148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31" t="s">
        <v>245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23" t="s">
        <v>443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4" t="s">
        <v>516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353" t="s">
        <v>316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31" t="s">
        <v>476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23" t="s">
        <v>190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4" t="s">
        <v>187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12.75" customHeight="1">
      <c s="353" t="s">
        <v>505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31" t="s">
        <v>414</v>
      </c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85"/>
      <c s="199"/>
    </row>
    <row ht="25.5" customHeight="1">
      <c s="54" t="s">
        <v>486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85" t="s">
        <v>175</v>
      </c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88"/>
    </row>
    <row ht="12.75" customHeight="1">
      <c s="1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26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88"/>
    </row>
    <row ht="12.75" customHeight="1">
      <c s="351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124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282"/>
    </row>
    <row ht="12.75" customHeight="1">
      <c s="238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66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22"/>
    </row>
    <row ht="12.75" customHeight="1">
      <c s="351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124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282"/>
    </row>
    <row ht="12.75" customHeight="1">
      <c s="238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66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4"/>
      <c s="222"/>
    </row>
    <row ht="12.75" customHeight="1">
      <c s="351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124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82"/>
      <c s="282"/>
    </row>
    <row ht="12.75" customHeight="1">
      <c s="304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52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308"/>
      <c s="298"/>
    </row>
    <row ht="12.75" customHeight="1"/>
    <row ht="12.75" customHeight="1"/>
  </sheetData>
  <mergeCells count="65">
    <mergeCell ref="A5:U5"/>
    <mergeCell ref="V5:BE5"/>
    <mergeCell ref="A6:U6"/>
    <mergeCell ref="V6:BE6"/>
    <mergeCell ref="A1:V2"/>
    <mergeCell ref="W1:BE2"/>
    <mergeCell ref="A3:BE3"/>
    <mergeCell ref="A4:U4"/>
    <mergeCell ref="V4:BE4"/>
    <mergeCell ref="A9:U9"/>
    <mergeCell ref="V9:BE9"/>
    <mergeCell ref="A10:U10"/>
    <mergeCell ref="V10:BE10"/>
    <mergeCell ref="A7:U7"/>
    <mergeCell ref="V7:BE7"/>
    <mergeCell ref="A8:U8"/>
    <mergeCell ref="V8:BE8"/>
    <mergeCell ref="A13:U13"/>
    <mergeCell ref="V13:BE13"/>
    <mergeCell ref="A14:U14"/>
    <mergeCell ref="V14:BE14"/>
    <mergeCell ref="A11:U11"/>
    <mergeCell ref="V11:BE11"/>
    <mergeCell ref="A12:U12"/>
    <mergeCell ref="V12:BE12"/>
    <mergeCell ref="A17:U17"/>
    <mergeCell ref="V17:BE17"/>
    <mergeCell ref="A18:U18"/>
    <mergeCell ref="V18:BE18"/>
    <mergeCell ref="A15:U15"/>
    <mergeCell ref="V15:BE15"/>
    <mergeCell ref="A16:U16"/>
    <mergeCell ref="V16:BE16"/>
    <mergeCell ref="A21:BE21"/>
    <mergeCell ref="A22:U22"/>
    <mergeCell ref="V22:BE22"/>
    <mergeCell ref="A23:U23"/>
    <mergeCell ref="V23:BE23"/>
    <mergeCell ref="A19:U19"/>
    <mergeCell ref="V19:BE19"/>
    <mergeCell ref="A20:U20"/>
    <mergeCell ref="V20:BE20"/>
    <mergeCell ref="A27:U27"/>
    <mergeCell ref="V27:BE27"/>
    <mergeCell ref="A28:BE28"/>
    <mergeCell ref="A29:BE29"/>
    <mergeCell ref="A24:U24"/>
    <mergeCell ref="V24:BE24"/>
    <mergeCell ref="A25:BE25"/>
    <mergeCell ref="A26:U26"/>
    <mergeCell ref="V26:BE26"/>
    <mergeCell ref="A32:U32"/>
    <mergeCell ref="V32:BE32"/>
    <mergeCell ref="A33:U33"/>
    <mergeCell ref="V33:BE33"/>
    <mergeCell ref="A30:U30"/>
    <mergeCell ref="V30:BE30"/>
    <mergeCell ref="A31:U31"/>
    <mergeCell ref="V31:BE31"/>
    <mergeCell ref="A36:U36"/>
    <mergeCell ref="V36:BE36"/>
    <mergeCell ref="A34:U34"/>
    <mergeCell ref="V34:BE34"/>
    <mergeCell ref="A35:U35"/>
    <mergeCell ref="V35:BE35"/>
  </mergeCells>
  <pageMargins left="1" right="0.25" top="0.75" bottom="0.6" header="0.5" footer="0.5"/>
  <pageSetup scale="90" orientation="portrait" verticalDpi="300"/>
  <drawing r:id="rId1"/>
</worksheet>
</file>